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725" firstSheet="1" activeTab="3"/>
  </bookViews>
  <sheets>
    <sheet name="0000" sheetId="1" state="veryHidden" r:id="rId1"/>
    <sheet name="Income Statement" sheetId="2" r:id="rId2"/>
    <sheet name="Balance Sheet" sheetId="3" r:id="rId3"/>
    <sheet name="Notes" sheetId="4" r:id="rId4"/>
  </sheets>
  <definedNames>
    <definedName name="_xlnm.Print_Area" localSheetId="2">'Balance Sheet'!$A$1:$K$77</definedName>
    <definedName name="_xlnm.Print_Area" localSheetId="1">'Income Statement'!$A$1:$L$97</definedName>
    <definedName name="_xlnm.Print_Titles" localSheetId="2">'Balance Sheet'!$10:$15</definedName>
    <definedName name="_xlnm.Print_Titles" localSheetId="1">'Income Statement'!$10:$16</definedName>
  </definedNames>
  <calcPr fullCalcOnLoad="1"/>
</workbook>
</file>

<file path=xl/sharedStrings.xml><?xml version="1.0" encoding="utf-8"?>
<sst xmlns="http://schemas.openxmlformats.org/spreadsheetml/2006/main" count="277" uniqueCount="224">
  <si>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</si>
  <si>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</si>
  <si>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</si>
  <si>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</si>
  <si>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</si>
  <si>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</si>
  <si>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</si>
  <si>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Corresponding</t>
  </si>
  <si>
    <t>Quarter</t>
  </si>
  <si>
    <t>Year</t>
  </si>
  <si>
    <t>(RM '000)</t>
  </si>
  <si>
    <t>(a)</t>
  </si>
  <si>
    <t>(b)</t>
  </si>
  <si>
    <t>Investment income</t>
  </si>
  <si>
    <t>(c)</t>
  </si>
  <si>
    <t>Other income including Interest income</t>
  </si>
  <si>
    <t>(d)</t>
  </si>
  <si>
    <t>Exceptional item</t>
  </si>
  <si>
    <t>(e)</t>
  </si>
  <si>
    <t>(f)</t>
  </si>
  <si>
    <t>(g)</t>
  </si>
  <si>
    <t>(h)</t>
  </si>
  <si>
    <t>Taxation</t>
  </si>
  <si>
    <t>(i)</t>
  </si>
  <si>
    <t xml:space="preserve">       minority interests</t>
  </si>
  <si>
    <t>(j)</t>
  </si>
  <si>
    <t>(k)</t>
  </si>
  <si>
    <t xml:space="preserve">        of the company</t>
  </si>
  <si>
    <t>(l)</t>
  </si>
  <si>
    <t>any provision for preference dividends, if any:-</t>
  </si>
  <si>
    <t>As At End</t>
  </si>
  <si>
    <t>Of Current</t>
  </si>
  <si>
    <t>As At Preceding</t>
  </si>
  <si>
    <t>Financial</t>
  </si>
  <si>
    <t>Year End</t>
  </si>
  <si>
    <t>31/12/2000</t>
  </si>
  <si>
    <t>CONSOLIDATED BALANCE SHEET</t>
  </si>
  <si>
    <t>Investment in Associated Companies</t>
  </si>
  <si>
    <t>Long Term Investment</t>
  </si>
  <si>
    <t>Intangible Assets</t>
  </si>
  <si>
    <t>Current Assets</t>
  </si>
  <si>
    <t xml:space="preserve">    Short Term Investments</t>
  </si>
  <si>
    <t xml:space="preserve">    Cash</t>
  </si>
  <si>
    <t>Current Liabilities</t>
  </si>
  <si>
    <t xml:space="preserve">    Short Term Borrowings</t>
  </si>
  <si>
    <t>Shareholders' Funds</t>
  </si>
  <si>
    <t xml:space="preserve">    Share Premium</t>
  </si>
  <si>
    <t xml:space="preserve">    Revaluation Reserve</t>
  </si>
  <si>
    <t xml:space="preserve">    Capital Reserve</t>
  </si>
  <si>
    <t xml:space="preserve">  Share Capital</t>
  </si>
  <si>
    <t xml:space="preserve">  Reserves</t>
  </si>
  <si>
    <t xml:space="preserve">    Statutory Reserve</t>
  </si>
  <si>
    <t xml:space="preserve">    Retained Profit</t>
  </si>
  <si>
    <t xml:space="preserve">    Others</t>
  </si>
  <si>
    <t>Long Term Borrowings</t>
  </si>
  <si>
    <t>Other Long Term Liabilities</t>
  </si>
  <si>
    <t>Net Tangible Assets Per Share (RM)</t>
  </si>
  <si>
    <t>Accounting Policies</t>
  </si>
  <si>
    <t>All significant accounting policies and methods of computation are consistent with those applied in the previous year.</t>
  </si>
  <si>
    <t>Exceptional Item</t>
  </si>
  <si>
    <t>Extraordinary Item</t>
  </si>
  <si>
    <t>There was no extraordinary item for the financial period under review.</t>
  </si>
  <si>
    <t>Particulars of Purchase or Disposal of Quoted Securities</t>
  </si>
  <si>
    <t>There were no transactions in quoted securities for the financial period under review.</t>
  </si>
  <si>
    <t>There were no changes in the composition of the Group during the period under review.</t>
  </si>
  <si>
    <t>Status of Corporate Proposals</t>
  </si>
  <si>
    <t>Seasonal or Cyclical Factors</t>
  </si>
  <si>
    <t>The quarterly results have not been materially influenced by seasonal or cyclical factors.</t>
  </si>
  <si>
    <t>Changes in Share Capital</t>
  </si>
  <si>
    <t>There were no changes in the Share Capital for the period under review.</t>
  </si>
  <si>
    <t>Group Borrowings and Debt Securities</t>
  </si>
  <si>
    <t>Short Term Borrowings (Secured)</t>
  </si>
  <si>
    <t>RM ('000)</t>
  </si>
  <si>
    <t xml:space="preserve">    Revolving Loan</t>
  </si>
  <si>
    <t xml:space="preserve">    Term Loan</t>
  </si>
  <si>
    <t>Short Term Borrowings (Unsecured)</t>
  </si>
  <si>
    <t xml:space="preserve">    Revolving Credit Facility</t>
  </si>
  <si>
    <t xml:space="preserve">    Bankers Acceptances</t>
  </si>
  <si>
    <t xml:space="preserve">    Bank Overdrafts</t>
  </si>
  <si>
    <t>Off Balance Sheet Financial Instruments</t>
  </si>
  <si>
    <t>There were no Off Balance Sheet Financial Instruments for the financial period under review.</t>
  </si>
  <si>
    <t>Material Litigation</t>
  </si>
  <si>
    <t>Save as disclosed below, UCI and its subsidiary company are not in any material litigation, either as plaintiff or</t>
  </si>
  <si>
    <t>its subsidiary company or of any fact likely to give rise to any proceedings which might materially and adversely affect</t>
  </si>
  <si>
    <t>Segmental Reporting</t>
  </si>
  <si>
    <t>No segment analysis has been prepared in view of the similarity of the manufacturing operations with the Group.</t>
  </si>
  <si>
    <t>Material Changes in the Profit Before Taxation for the Quarter Reported on as Compared with the Preceding Quarter</t>
  </si>
  <si>
    <t>Review of Performance of Company and its Principal Subsidiaries</t>
  </si>
  <si>
    <t>Current Year Prospects</t>
  </si>
  <si>
    <t>Explanatory Notes for Any (Applicable to the Final Quarter)</t>
  </si>
  <si>
    <t>Variance of actual profit from forecast profit (Where the variance exceed 10%)</t>
  </si>
  <si>
    <t>Not Applicable</t>
  </si>
  <si>
    <t>Dividend</t>
  </si>
  <si>
    <t>No dividend has been declared.</t>
  </si>
  <si>
    <t>Changes in The Composition of The Group</t>
  </si>
  <si>
    <t>Contingent Liability</t>
  </si>
  <si>
    <t>There were no contingent liabilities for the period under review.</t>
  </si>
  <si>
    <t>defendant, and the Directors of UCI have no knowledge of any proceedings, pending or threatened, against UCI and/or</t>
  </si>
  <si>
    <t>Shortfall in the profit guarantee.</t>
  </si>
  <si>
    <t xml:space="preserve">    Provision For Taxation</t>
  </si>
  <si>
    <t>Short Term Borrowings</t>
  </si>
  <si>
    <t>Long Term Borrowings (Secured)</t>
  </si>
  <si>
    <t>Revenue</t>
  </si>
  <si>
    <t xml:space="preserve">    Inventories</t>
  </si>
  <si>
    <t xml:space="preserve">  The amendment made was with regard to the values in the Consolidated Income Statement on the columns for the preceding year</t>
  </si>
  <si>
    <r>
      <t xml:space="preserve">  </t>
    </r>
    <r>
      <rPr>
        <b/>
        <i/>
        <u val="single"/>
        <sz val="8"/>
        <rFont val="Times New Roman"/>
        <family val="1"/>
      </rPr>
      <t>Remark :-</t>
    </r>
  </si>
  <si>
    <t xml:space="preserve">  31/12/2000, whereby the amended figures are as per audited figures as compared to previous announcement being an unaudited</t>
  </si>
  <si>
    <t xml:space="preserve">  figures.</t>
  </si>
  <si>
    <t xml:space="preserve">  The amendment made was with regard to the values in the Balance Sheet on the column for the preceding financial year end</t>
  </si>
  <si>
    <t xml:space="preserve">    Total Borrowings</t>
  </si>
  <si>
    <t xml:space="preserve">debts of RM111,875.66 together with interest at 8% per annum from the date of debt outstanding to settlement and </t>
  </si>
  <si>
    <t>To Date</t>
  </si>
  <si>
    <t>Period</t>
  </si>
  <si>
    <t>Profit / (Loss) before finance cost, depreciation</t>
  </si>
  <si>
    <t>and amortisation, exceptional items, income tax,</t>
  </si>
  <si>
    <t>minority interest and extraordinary items</t>
  </si>
  <si>
    <t>Finance Cost</t>
  </si>
  <si>
    <t>Depreciation and amortisation</t>
  </si>
  <si>
    <t>Profit / (Loss) before income tax, minority interest</t>
  </si>
  <si>
    <t>and extraordinary items</t>
  </si>
  <si>
    <t>Share of profits and losses of associated companies</t>
  </si>
  <si>
    <t>Profit / (Loss) before income tax, minority interests</t>
  </si>
  <si>
    <t>Income Tax</t>
  </si>
  <si>
    <t>Pre-acquisition profit / (loss), if applicable</t>
  </si>
  <si>
    <t>Net profit / (loss) from ordinary activities attributable</t>
  </si>
  <si>
    <t>to members of the company</t>
  </si>
  <si>
    <t>(m)</t>
  </si>
  <si>
    <t>Net profit / (loss) attributable to members of the</t>
  </si>
  <si>
    <t>company</t>
  </si>
  <si>
    <t>Earning per share based on 2(m) above after deducting</t>
  </si>
  <si>
    <t>Property, Plant and Equipment</t>
  </si>
  <si>
    <t>Investment Property</t>
  </si>
  <si>
    <t>Goodwill on Consolidation</t>
  </si>
  <si>
    <t xml:space="preserve">    Trade Receivables</t>
  </si>
  <si>
    <t xml:space="preserve">    Trade Payables</t>
  </si>
  <si>
    <t xml:space="preserve">    Other Payables</t>
  </si>
  <si>
    <t xml:space="preserve">    Proposed Dividend</t>
  </si>
  <si>
    <t>Net Current Assets or Current Liabilities</t>
  </si>
  <si>
    <t xml:space="preserve">    Others </t>
  </si>
  <si>
    <t>Minority Interests</t>
  </si>
  <si>
    <t>Deferred Taxation</t>
  </si>
  <si>
    <t>Dividend per share (sen)</t>
  </si>
  <si>
    <t>Dividend description</t>
  </si>
  <si>
    <t>and extraordinary items after share of profits and</t>
  </si>
  <si>
    <t>losses of associated companies</t>
  </si>
  <si>
    <t>(i)   Profit / (Loss) after income tax before deducting</t>
  </si>
  <si>
    <t>(ii)  Less minority interests</t>
  </si>
  <si>
    <t>(i)   Extraordinary items</t>
  </si>
  <si>
    <t>(ii)  Minority interests</t>
  </si>
  <si>
    <t>(iii) Extraordinary items attributable to members</t>
  </si>
  <si>
    <t>(i)   Basic (based on 18,500,000 ordinary shares) (sen)</t>
  </si>
  <si>
    <t>(ii)  Fully diluted (based on ordinary shares) (sen)</t>
  </si>
  <si>
    <t>The Company and the Group were operating in a very competitive market which severely affect the margins of the</t>
  </si>
  <si>
    <t>affected the demand of the Company and the Group's products. The high financial cost of the total Group</t>
  </si>
  <si>
    <t>borrowings continued to have a significant impact on the profitability of the Company and the Group.</t>
  </si>
  <si>
    <t xml:space="preserve">A Demand Letter was sent on 14 August 2001 to Sungei Wang Properties Sdn Bhd ( SWP )  for the recovery of </t>
  </si>
  <si>
    <t>of RM35,300,000-00 due to UCI from  SWP as a result of the termination of the Sale &amp;  Purchase and</t>
  </si>
  <si>
    <t>Supplemental Sale &amp; Purchase Agreement entered into for the acquisition of the entire paid up capital</t>
  </si>
  <si>
    <t>6b</t>
  </si>
  <si>
    <t>6a</t>
  </si>
  <si>
    <t>Profits on Sales of Unquoted Investments and/or Properties</t>
  </si>
  <si>
    <t>There is no disposal of unquoted investment or properties for the financial period under review.</t>
  </si>
  <si>
    <t>There were no sale of quoted securities for the financial period under review.</t>
  </si>
  <si>
    <t>Profits on Sale of Quoted Securities</t>
  </si>
  <si>
    <t>Material Events Subsequent to The End of Period</t>
  </si>
  <si>
    <t>There is no material events subsequent to the period under review.</t>
  </si>
  <si>
    <t xml:space="preserve">Tax provision made previously is written back in  this quarter due to the lost position of both the Company and the </t>
  </si>
  <si>
    <t>subsidiary. There is no deferred tax or any adjustment for under or over provisions in respect of prior year.</t>
  </si>
  <si>
    <t>Other Long Term Assets</t>
  </si>
  <si>
    <t xml:space="preserve">A claim from Malaysian Assurance Alliance amounting to RM 113,865.23 for the insurance premium payable </t>
  </si>
  <si>
    <t>On 21 June 2001, UCI had announced that it was an affected issuer under Practice Note 4 (PN 4/2001) of the</t>
  </si>
  <si>
    <t>a restructuring  plan to regularise its financial position of the UCI Group and place the Group on a stronger financial</t>
  </si>
  <si>
    <t>A claim against Winza B. V. for debts of USD41,610.03 for products sold in May 2000.</t>
  </si>
  <si>
    <t>A claim from KM Chye &amp; Murad amounting to RM24,462.00 for professional fee for the services rendered</t>
  </si>
  <si>
    <t>A claim from SA Architects Sdn Bhd amounting to RM116,943.75 for professional fee for the propose</t>
  </si>
  <si>
    <t>has undertaken various measures to reduce its operating costs. The Board  thus does not foresee</t>
  </si>
  <si>
    <t>Group operations have been affected by the economic slow down in the country and global markets. UCI Group</t>
  </si>
  <si>
    <t xml:space="preserve">        Drawndown on 23 January 1997</t>
  </si>
  <si>
    <t xml:space="preserve">        Interest </t>
  </si>
  <si>
    <t xml:space="preserve">    Syndicated Term Loan</t>
  </si>
  <si>
    <t>Quarterly report on consolidated results for the 4th quarter ended 31 December 2001.</t>
  </si>
  <si>
    <t>NOTE TO CONSOLIDATED BALANCE SHEET AS AT 31 DECEMBER 2001</t>
  </si>
  <si>
    <t>31/12/2001</t>
  </si>
  <si>
    <t>Total Group Borrowings as at 31 December 2001 are as follows :-</t>
  </si>
  <si>
    <t>costs. Bankruptcy Notice had been served on the debtor on 5 February 2002.</t>
  </si>
  <si>
    <t>an agreement with the plaintiff to settle the case out of court.</t>
  </si>
  <si>
    <t>in 1999 which was subsequently rejected by the Securities Commission. UCI had negotiated for an out of court</t>
  </si>
  <si>
    <t xml:space="preserve">of RM 20,000.00 for this claim and full settlement was made in December 2001. </t>
  </si>
  <si>
    <t>In this quarter, the Group recorded a revenue of RM 4.6 million, the same as compared to</t>
  </si>
  <si>
    <t>significant improvement in the operating results for the coming year.</t>
  </si>
  <si>
    <t xml:space="preserve"> </t>
  </si>
  <si>
    <t xml:space="preserve">UCI was served with a Third Party Notice and Writ of Summons on 14 January 2002 in relation to a claim by </t>
  </si>
  <si>
    <t xml:space="preserve">United Overseas Bank ( Malaysia ) Berhad against the defendant, Mr. Eng Poh Hong @ Wong Choon Ming of </t>
  </si>
  <si>
    <t>RM 2,011,054.46 for settlement of outstanding overdraft and revolving credit facilities. The case has been</t>
  </si>
  <si>
    <t xml:space="preserve">they would work towards obtaining a verdict on the 27 March 2002. </t>
  </si>
  <si>
    <t xml:space="preserve">footing. Alliance Merchant Bank on behalf of UCI had requested for an extension of time to submit the restructuring plan and </t>
  </si>
  <si>
    <t>has submitted an application on 27 February 2002 for a further extension of time to 30 April 2002 to carry out the following :</t>
  </si>
  <si>
    <t>1) Finalise the restructuring scheme, and</t>
  </si>
  <si>
    <t>2) Making the requisite announcement of the scheme to the KLSE.</t>
  </si>
  <si>
    <t>a)</t>
  </si>
  <si>
    <t>b)</t>
  </si>
  <si>
    <t xml:space="preserve">UCI has yet to comply with KLSE Listing Requirement with regards to the requirement of minimum paid-up capital of </t>
  </si>
  <si>
    <t>plan to comply by 31 December 2002.</t>
  </si>
  <si>
    <t>up to the end of February 2002.</t>
  </si>
  <si>
    <t xml:space="preserve">for the year of 1999. UCI had negotiated for an out of court settlement sum of RM 50,000.00. UCI had paid RM 20,000 </t>
  </si>
  <si>
    <t>referred to UCI's solicitor for advise and appropriate action.</t>
  </si>
  <si>
    <t>products manufactured and marketed by the Group. The economic slowdown experienced in the fourth quarter also</t>
  </si>
  <si>
    <t>RM 40 million for Second Board listed company. The company is currently taking the necessary steps under the restructuring</t>
  </si>
  <si>
    <t>Judgment was obtained on 17 November 1998 against Tan Wooi Lim (trading as Syarikat Perniagaan Weitat) for</t>
  </si>
  <si>
    <t>development of UCI's Seberang Jaya land. UCI has initiated its defense of this claim and also seeking</t>
  </si>
  <si>
    <t>UCI is currently awaiting the court decision on this matter. UCI's solicitor had indicated that</t>
  </si>
  <si>
    <t>in preparing documentation relating to the Debt-Equity Conversion scheme submitted to the Securities Commission</t>
  </si>
  <si>
    <t>the preceding year corresponding quarter. The Group cumulative loss for the quarter before taxation</t>
  </si>
  <si>
    <t xml:space="preserve"> was RM 2.5 million, this represent an increase of RM 1 million compared to the preceding quarter.</t>
  </si>
  <si>
    <t xml:space="preserve">  corresponding quarter of 31/12/2000 and preceding year cumulative quarter of 31/12/2000, where the audited figures were presented.</t>
  </si>
  <si>
    <t xml:space="preserve">of Hongkew Holdings ( M ) Sdn. Bhd. UCI has filed the Writ of Summons against Sungei Wang Properties Sdn Bhd (SWP) </t>
  </si>
  <si>
    <t>(AUDITED)</t>
  </si>
  <si>
    <t>(UNAUDITED)</t>
  </si>
  <si>
    <t>KLSE Listing Requirements. It had appointed Alliance Merchant Bank Berhad to formulate</t>
  </si>
  <si>
    <t xml:space="preserve">The application to KLSE for further extension of time is still pending for approval. </t>
  </si>
  <si>
    <t xml:space="preserve">the KLSE had approved an extension of time up to 28 February 2002.  Alliance Merchant Bank on behalf of UCI </t>
  </si>
  <si>
    <t xml:space="preserve">the position or business of UCI and/or its subsidiary company. </t>
  </si>
  <si>
    <t>Exceptional item consist of renovation written-off of RM274,167</t>
  </si>
  <si>
    <t>on 6 February 2002 for the recovery of the sum due. The extracted Writ of Summon was served on SWP on 25 February 2002.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</si>
</sst>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0" xfId="0" applyNumberFormat="1" applyFont="1" applyAlignment="1">
      <alignment/>
    </xf>
    <xf numFmtId="178" fontId="5" fillId="0" borderId="0" xfId="15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15" applyNumberFormat="1" applyFont="1" applyAlignment="1" quotePrefix="1">
      <alignment horizontal="center"/>
    </xf>
    <xf numFmtId="178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3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78" fontId="4" fillId="0" borderId="3" xfId="15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4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0" xfId="15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5" xfId="15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78" fontId="4" fillId="0" borderId="8" xfId="15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4" fillId="0" borderId="9" xfId="15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178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5" applyNumberFormat="1" applyFont="1" applyAlignment="1">
      <alignment horizontal="center"/>
    </xf>
    <xf numFmtId="178" fontId="4" fillId="0" borderId="0" xfId="15" applyNumberFormat="1" applyFont="1" applyAlignment="1" quotePrefix="1">
      <alignment/>
    </xf>
    <xf numFmtId="178" fontId="4" fillId="0" borderId="10" xfId="15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15" applyNumberFormat="1" applyFont="1" applyBorder="1" applyAlignment="1">
      <alignment/>
    </xf>
    <xf numFmtId="178" fontId="6" fillId="0" borderId="0" xfId="15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78" fontId="5" fillId="0" borderId="0" xfId="15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694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1">
      <selection activeCell="C19" sqref="C19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180</v>
      </c>
    </row>
    <row r="5" ht="12.75">
      <c r="A5" s="11" t="s">
        <v>1</v>
      </c>
    </row>
    <row r="8" ht="12.75">
      <c r="A8" s="1" t="s">
        <v>2</v>
      </c>
    </row>
    <row r="10" spans="5:11" ht="12.75">
      <c r="E10" s="53" t="s">
        <v>3</v>
      </c>
      <c r="F10" s="53"/>
      <c r="G10" s="53"/>
      <c r="I10" s="53" t="s">
        <v>4</v>
      </c>
      <c r="J10" s="53"/>
      <c r="K10" s="53"/>
    </row>
    <row r="11" spans="5:11" ht="12.75">
      <c r="E11" s="7" t="s">
        <v>5</v>
      </c>
      <c r="F11" s="8"/>
      <c r="G11" s="7" t="s">
        <v>6</v>
      </c>
      <c r="I11" s="7" t="s">
        <v>5</v>
      </c>
      <c r="K11" s="7" t="s">
        <v>6</v>
      </c>
    </row>
    <row r="12" spans="5:11" ht="12.75">
      <c r="E12" s="7" t="s">
        <v>9</v>
      </c>
      <c r="F12" s="8"/>
      <c r="G12" s="7" t="s">
        <v>7</v>
      </c>
      <c r="I12" s="7" t="s">
        <v>9</v>
      </c>
      <c r="K12" s="7" t="s">
        <v>7</v>
      </c>
    </row>
    <row r="13" spans="5:11" ht="12.75">
      <c r="E13" s="7" t="s">
        <v>8</v>
      </c>
      <c r="F13" s="8"/>
      <c r="G13" s="7" t="s">
        <v>8</v>
      </c>
      <c r="I13" s="7" t="s">
        <v>111</v>
      </c>
      <c r="K13" s="7" t="s">
        <v>112</v>
      </c>
    </row>
    <row r="14" spans="5:11" ht="12.75">
      <c r="E14" s="9" t="s">
        <v>182</v>
      </c>
      <c r="F14" s="8"/>
      <c r="G14" s="9" t="s">
        <v>35</v>
      </c>
      <c r="I14" s="9" t="s">
        <v>182</v>
      </c>
      <c r="K14" s="9" t="s">
        <v>35</v>
      </c>
    </row>
    <row r="15" spans="5:11" ht="12.75">
      <c r="E15" s="7" t="s">
        <v>217</v>
      </c>
      <c r="F15" s="8"/>
      <c r="G15" s="7" t="s">
        <v>216</v>
      </c>
      <c r="I15" s="7" t="s">
        <v>217</v>
      </c>
      <c r="K15" s="7" t="s">
        <v>216</v>
      </c>
    </row>
    <row r="16" spans="5:11" ht="12.75">
      <c r="E16" s="10" t="s">
        <v>10</v>
      </c>
      <c r="G16" s="10" t="s">
        <v>10</v>
      </c>
      <c r="I16" s="10" t="s">
        <v>10</v>
      </c>
      <c r="K16" s="10" t="s">
        <v>10</v>
      </c>
    </row>
    <row r="18" spans="1:11" ht="12.75">
      <c r="A18" s="12">
        <v>1</v>
      </c>
      <c r="B18" s="4" t="s">
        <v>11</v>
      </c>
      <c r="C18" s="3" t="s">
        <v>102</v>
      </c>
      <c r="E18" s="5">
        <v>4595</v>
      </c>
      <c r="F18" s="5"/>
      <c r="G18" s="5">
        <v>4611</v>
      </c>
      <c r="H18" s="5"/>
      <c r="I18" s="5">
        <v>16572</v>
      </c>
      <c r="J18" s="5"/>
      <c r="K18" s="5">
        <v>19140</v>
      </c>
    </row>
    <row r="19" spans="6:10" ht="12.75">
      <c r="F19" s="5"/>
      <c r="H19" s="5"/>
      <c r="J19" s="5"/>
    </row>
    <row r="20" spans="2:11" ht="12.75">
      <c r="B20" s="4" t="s">
        <v>12</v>
      </c>
      <c r="C20" s="3" t="s">
        <v>13</v>
      </c>
      <c r="E20" s="5">
        <v>0</v>
      </c>
      <c r="F20" s="5"/>
      <c r="G20" s="5">
        <v>0</v>
      </c>
      <c r="H20" s="5"/>
      <c r="I20" s="5">
        <v>0</v>
      </c>
      <c r="J20" s="5"/>
      <c r="K20" s="5">
        <v>0</v>
      </c>
    </row>
    <row r="21" spans="6:10" ht="12.75">
      <c r="F21" s="5"/>
      <c r="H21" s="5"/>
      <c r="J21" s="5"/>
    </row>
    <row r="22" spans="2:11" ht="12.75">
      <c r="B22" s="4" t="s">
        <v>14</v>
      </c>
      <c r="C22" s="3" t="s">
        <v>15</v>
      </c>
      <c r="E22" s="5">
        <v>381</v>
      </c>
      <c r="F22" s="5"/>
      <c r="G22" s="5">
        <f>24</f>
        <v>24</v>
      </c>
      <c r="H22" s="5"/>
      <c r="I22" s="5">
        <v>570</v>
      </c>
      <c r="J22" s="5"/>
      <c r="K22" s="5">
        <v>176</v>
      </c>
    </row>
    <row r="23" spans="6:10" ht="12.75">
      <c r="F23" s="5"/>
      <c r="H23" s="5"/>
      <c r="J23" s="5"/>
    </row>
    <row r="24" spans="6:10" ht="12.75">
      <c r="F24" s="5"/>
      <c r="H24" s="5"/>
      <c r="J24" s="5"/>
    </row>
    <row r="25" spans="1:11" ht="12.75">
      <c r="A25" s="12">
        <v>2</v>
      </c>
      <c r="B25" s="4" t="s">
        <v>11</v>
      </c>
      <c r="C25" s="3" t="s">
        <v>113</v>
      </c>
      <c r="E25" s="5">
        <v>-773</v>
      </c>
      <c r="F25" s="5"/>
      <c r="G25" s="5">
        <f>-161-319</f>
        <v>-480</v>
      </c>
      <c r="H25" s="5"/>
      <c r="I25" s="5">
        <v>-1516</v>
      </c>
      <c r="J25" s="5"/>
      <c r="K25" s="5">
        <v>255</v>
      </c>
    </row>
    <row r="26" spans="3:10" ht="12.75">
      <c r="C26" s="3" t="s">
        <v>114</v>
      </c>
      <c r="F26" s="5"/>
      <c r="H26" s="5"/>
      <c r="J26" s="5"/>
    </row>
    <row r="27" spans="3:10" ht="12.75">
      <c r="C27" s="3" t="s">
        <v>115</v>
      </c>
      <c r="F27" s="5"/>
      <c r="H27" s="5"/>
      <c r="J27" s="5"/>
    </row>
    <row r="28" spans="6:10" ht="12.75">
      <c r="F28" s="5"/>
      <c r="H28" s="5"/>
      <c r="J28" s="5"/>
    </row>
    <row r="29" spans="2:11" ht="12.75">
      <c r="B29" s="4" t="s">
        <v>12</v>
      </c>
      <c r="C29" s="3" t="s">
        <v>116</v>
      </c>
      <c r="E29" s="5">
        <v>-1162</v>
      </c>
      <c r="F29" s="5"/>
      <c r="G29" s="5">
        <f>-915-49</f>
        <v>-964</v>
      </c>
      <c r="H29" s="5"/>
      <c r="I29" s="5">
        <v>-4170</v>
      </c>
      <c r="J29" s="5"/>
      <c r="K29" s="5">
        <v>-3721</v>
      </c>
    </row>
    <row r="30" spans="6:10" ht="12.75">
      <c r="F30" s="5"/>
      <c r="H30" s="5"/>
      <c r="J30" s="5"/>
    </row>
    <row r="31" spans="2:11" ht="12.75">
      <c r="B31" s="4" t="s">
        <v>14</v>
      </c>
      <c r="C31" s="3" t="s">
        <v>117</v>
      </c>
      <c r="E31" s="5">
        <v>-315</v>
      </c>
      <c r="F31" s="5"/>
      <c r="G31" s="5">
        <v>-379</v>
      </c>
      <c r="H31" s="5"/>
      <c r="I31" s="5">
        <v>-1572</v>
      </c>
      <c r="J31" s="5"/>
      <c r="K31" s="5">
        <v>-1443</v>
      </c>
    </row>
    <row r="32" spans="6:10" ht="12.75">
      <c r="F32" s="5"/>
      <c r="H32" s="5"/>
      <c r="J32" s="5"/>
    </row>
    <row r="33" spans="2:11" ht="12.75">
      <c r="B33" s="4" t="s">
        <v>16</v>
      </c>
      <c r="C33" s="3" t="s">
        <v>17</v>
      </c>
      <c r="E33" s="5">
        <v>-274</v>
      </c>
      <c r="F33" s="5"/>
      <c r="G33" s="5">
        <v>-48258</v>
      </c>
      <c r="H33" s="5"/>
      <c r="I33" s="5">
        <v>-274</v>
      </c>
      <c r="J33" s="5"/>
      <c r="K33" s="5">
        <v>-48258</v>
      </c>
    </row>
    <row r="34" spans="6:10" ht="12.75">
      <c r="F34" s="5"/>
      <c r="H34" s="5"/>
      <c r="J34" s="5"/>
    </row>
    <row r="35" spans="1:11" s="13" customFormat="1" ht="12.75">
      <c r="A35" s="2"/>
      <c r="B35" s="4" t="s">
        <v>18</v>
      </c>
      <c r="C35" s="3" t="s">
        <v>118</v>
      </c>
      <c r="D35" s="3"/>
      <c r="E35" s="5">
        <f>SUM(E25:E33)</f>
        <v>-2524</v>
      </c>
      <c r="F35" s="5"/>
      <c r="G35" s="5">
        <f>SUM(G25:G33)</f>
        <v>-50081</v>
      </c>
      <c r="H35" s="5"/>
      <c r="I35" s="5">
        <f>SUM(I25:I33)</f>
        <v>-7532</v>
      </c>
      <c r="J35" s="5"/>
      <c r="K35" s="5">
        <f>SUM(K25:K33)</f>
        <v>-53167</v>
      </c>
    </row>
    <row r="36" spans="3:10" ht="12.75">
      <c r="C36" s="3" t="s">
        <v>119</v>
      </c>
      <c r="F36" s="5"/>
      <c r="H36" s="5"/>
      <c r="J36" s="5"/>
    </row>
    <row r="37" spans="6:10" ht="12.75">
      <c r="F37" s="5"/>
      <c r="H37" s="5"/>
      <c r="J37" s="5"/>
    </row>
    <row r="38" spans="2:11" ht="12.75">
      <c r="B38" s="4" t="s">
        <v>19</v>
      </c>
      <c r="C38" s="3" t="s">
        <v>120</v>
      </c>
      <c r="E38" s="5">
        <v>0</v>
      </c>
      <c r="F38" s="5"/>
      <c r="G38" s="5">
        <v>0</v>
      </c>
      <c r="H38" s="5"/>
      <c r="I38" s="5">
        <v>0</v>
      </c>
      <c r="J38" s="5"/>
      <c r="K38" s="5">
        <v>0</v>
      </c>
    </row>
    <row r="39" spans="6:10" ht="12.75">
      <c r="F39" s="5"/>
      <c r="H39" s="5"/>
      <c r="J39" s="5"/>
    </row>
    <row r="40" spans="2:11" ht="12.75">
      <c r="B40" s="4" t="s">
        <v>20</v>
      </c>
      <c r="C40" s="3" t="s">
        <v>121</v>
      </c>
      <c r="E40" s="5">
        <f>SUM(E35+E38)</f>
        <v>-2524</v>
      </c>
      <c r="F40" s="5"/>
      <c r="G40" s="5">
        <f>SUM(G35+G38)</f>
        <v>-50081</v>
      </c>
      <c r="H40" s="5"/>
      <c r="I40" s="5">
        <f>SUM(I35+I38)</f>
        <v>-7532</v>
      </c>
      <c r="J40" s="5"/>
      <c r="K40" s="5">
        <f>SUM(K35+K38)</f>
        <v>-53167</v>
      </c>
    </row>
    <row r="41" spans="3:10" ht="12.75">
      <c r="C41" s="3" t="s">
        <v>143</v>
      </c>
      <c r="F41" s="5"/>
      <c r="H41" s="5"/>
      <c r="J41" s="5"/>
    </row>
    <row r="42" spans="3:10" ht="12.75">
      <c r="C42" s="3" t="s">
        <v>144</v>
      </c>
      <c r="F42" s="5"/>
      <c r="H42" s="5"/>
      <c r="J42" s="5"/>
    </row>
    <row r="43" spans="1:11" s="17" customFormat="1" ht="12.75">
      <c r="A43" s="37"/>
      <c r="B43" s="24"/>
      <c r="C43" s="25"/>
      <c r="D43" s="25"/>
      <c r="E43" s="26"/>
      <c r="F43" s="26"/>
      <c r="G43" s="26"/>
      <c r="H43" s="26"/>
      <c r="I43" s="26"/>
      <c r="J43" s="26"/>
      <c r="K43" s="26"/>
    </row>
    <row r="44" spans="2:11" ht="12.75">
      <c r="B44" s="4" t="s">
        <v>21</v>
      </c>
      <c r="C44" s="3" t="s">
        <v>122</v>
      </c>
      <c r="E44" s="5">
        <v>0</v>
      </c>
      <c r="F44" s="5"/>
      <c r="G44" s="5">
        <f>-303+566</f>
        <v>263</v>
      </c>
      <c r="H44" s="5"/>
      <c r="I44" s="5">
        <v>0</v>
      </c>
      <c r="J44" s="5"/>
      <c r="K44" s="5">
        <v>230</v>
      </c>
    </row>
    <row r="45" spans="6:10" ht="12.75">
      <c r="F45" s="5"/>
      <c r="H45" s="5"/>
      <c r="J45" s="5"/>
    </row>
    <row r="46" spans="2:11" ht="12.75">
      <c r="B46" s="4" t="s">
        <v>23</v>
      </c>
      <c r="C46" s="3" t="s">
        <v>145</v>
      </c>
      <c r="E46" s="5">
        <f>SUM(E40+E44)</f>
        <v>-2524</v>
      </c>
      <c r="F46" s="5"/>
      <c r="G46" s="5">
        <f>SUM(G40+G44)</f>
        <v>-49818</v>
      </c>
      <c r="H46" s="5"/>
      <c r="I46" s="5">
        <f>SUM(I40+I44)</f>
        <v>-7532</v>
      </c>
      <c r="J46" s="5"/>
      <c r="K46" s="5">
        <f>SUM(K40+K44)</f>
        <v>-52937</v>
      </c>
    </row>
    <row r="47" spans="3:10" ht="12.75">
      <c r="C47" s="3" t="s">
        <v>24</v>
      </c>
      <c r="F47" s="5"/>
      <c r="H47" s="5"/>
      <c r="J47" s="5"/>
    </row>
    <row r="48" spans="6:10" ht="12.75">
      <c r="F48" s="5"/>
      <c r="H48" s="5"/>
      <c r="J48" s="5"/>
    </row>
    <row r="49" spans="3:11" ht="12.75">
      <c r="C49" s="3" t="s">
        <v>146</v>
      </c>
      <c r="E49" s="5">
        <v>0</v>
      </c>
      <c r="F49" s="5"/>
      <c r="G49" s="5">
        <v>0</v>
      </c>
      <c r="H49" s="5"/>
      <c r="I49" s="5">
        <v>0</v>
      </c>
      <c r="J49" s="5"/>
      <c r="K49" s="5">
        <v>0</v>
      </c>
    </row>
    <row r="50" spans="6:10" ht="12.75">
      <c r="F50" s="5"/>
      <c r="H50" s="5"/>
      <c r="J50" s="5"/>
    </row>
    <row r="51" spans="2:11" ht="12.75">
      <c r="B51" s="4" t="s">
        <v>25</v>
      </c>
      <c r="C51" s="3" t="s">
        <v>123</v>
      </c>
      <c r="E51" s="5">
        <v>0</v>
      </c>
      <c r="F51" s="5"/>
      <c r="G51" s="5">
        <v>0</v>
      </c>
      <c r="H51" s="5"/>
      <c r="I51" s="5">
        <v>0</v>
      </c>
      <c r="J51" s="5"/>
      <c r="K51" s="5">
        <v>0</v>
      </c>
    </row>
    <row r="52" spans="6:10" ht="12.75">
      <c r="F52" s="5"/>
      <c r="H52" s="5"/>
      <c r="J52" s="5"/>
    </row>
    <row r="53" spans="2:11" ht="12.75">
      <c r="B53" s="4" t="s">
        <v>26</v>
      </c>
      <c r="C53" s="3" t="s">
        <v>124</v>
      </c>
      <c r="E53" s="5">
        <f>SUM(E46+E49+E51)</f>
        <v>-2524</v>
      </c>
      <c r="F53" s="5"/>
      <c r="G53" s="5">
        <f>SUM(G46+G49+G51)</f>
        <v>-49818</v>
      </c>
      <c r="H53" s="5"/>
      <c r="I53" s="5">
        <f>SUM(I46+I49+I51)</f>
        <v>-7532</v>
      </c>
      <c r="J53" s="5"/>
      <c r="K53" s="5">
        <f>SUM(K46+K49+K51)</f>
        <v>-52937</v>
      </c>
    </row>
    <row r="54" spans="3:10" ht="12.75">
      <c r="C54" s="3" t="s">
        <v>125</v>
      </c>
      <c r="F54" s="5"/>
      <c r="H54" s="5"/>
      <c r="J54" s="5"/>
    </row>
    <row r="55" spans="6:10" ht="12.75">
      <c r="F55" s="5"/>
      <c r="H55" s="5"/>
      <c r="J55" s="5"/>
    </row>
    <row r="56" spans="2:11" ht="12.75">
      <c r="B56" s="4" t="s">
        <v>28</v>
      </c>
      <c r="C56" s="3" t="s">
        <v>147</v>
      </c>
      <c r="E56" s="5">
        <v>0</v>
      </c>
      <c r="F56" s="5"/>
      <c r="G56" s="5">
        <v>0</v>
      </c>
      <c r="H56" s="5"/>
      <c r="I56" s="5">
        <v>0</v>
      </c>
      <c r="J56" s="5"/>
      <c r="K56" s="5">
        <v>0</v>
      </c>
    </row>
    <row r="57" spans="6:10" ht="12.75">
      <c r="F57" s="5"/>
      <c r="H57" s="5"/>
      <c r="J57" s="5"/>
    </row>
    <row r="58" spans="3:11" ht="12.75">
      <c r="C58" s="3" t="s">
        <v>148</v>
      </c>
      <c r="E58" s="5">
        <v>0</v>
      </c>
      <c r="F58" s="5"/>
      <c r="G58" s="5">
        <v>0</v>
      </c>
      <c r="H58" s="5"/>
      <c r="I58" s="5">
        <v>0</v>
      </c>
      <c r="J58" s="5"/>
      <c r="K58" s="5">
        <v>0</v>
      </c>
    </row>
    <row r="59" spans="6:10" ht="12.75">
      <c r="F59" s="5"/>
      <c r="H59" s="5"/>
      <c r="J59" s="5"/>
    </row>
    <row r="60" spans="3:11" ht="12.75">
      <c r="C60" s="3" t="s">
        <v>149</v>
      </c>
      <c r="E60" s="5">
        <v>0</v>
      </c>
      <c r="F60" s="5"/>
      <c r="G60" s="5">
        <v>0</v>
      </c>
      <c r="H60" s="5"/>
      <c r="I60" s="5">
        <v>0</v>
      </c>
      <c r="J60" s="5"/>
      <c r="K60" s="5">
        <v>0</v>
      </c>
    </row>
    <row r="61" spans="3:10" ht="12.75">
      <c r="C61" s="3" t="s">
        <v>27</v>
      </c>
      <c r="F61" s="5"/>
      <c r="H61" s="5"/>
      <c r="J61" s="5"/>
    </row>
    <row r="62" spans="6:10" ht="12.75">
      <c r="F62" s="5"/>
      <c r="H62" s="5"/>
      <c r="J62" s="5"/>
    </row>
    <row r="63" spans="2:11" ht="12.75">
      <c r="B63" s="4" t="s">
        <v>126</v>
      </c>
      <c r="C63" s="3" t="s">
        <v>127</v>
      </c>
      <c r="E63" s="5">
        <f>SUM(E53+E56+E58+E60)</f>
        <v>-2524</v>
      </c>
      <c r="F63" s="5"/>
      <c r="G63" s="5">
        <f>SUM(G53+G56+G58+G60)</f>
        <v>-49818</v>
      </c>
      <c r="H63" s="5"/>
      <c r="I63" s="5">
        <f>SUM(I53+I56+I58+I60)</f>
        <v>-7532</v>
      </c>
      <c r="J63" s="5"/>
      <c r="K63" s="5">
        <f>SUM(K53+K56+K58+K60)</f>
        <v>-52937</v>
      </c>
    </row>
    <row r="64" spans="3:10" ht="12.75">
      <c r="C64" s="3" t="s">
        <v>128</v>
      </c>
      <c r="F64" s="5"/>
      <c r="H64" s="5"/>
      <c r="J64" s="5"/>
    </row>
    <row r="65" spans="6:10" ht="12.75">
      <c r="F65" s="5"/>
      <c r="H65" s="5"/>
      <c r="J65" s="5"/>
    </row>
    <row r="66" spans="6:10" ht="12.75">
      <c r="F66" s="5"/>
      <c r="H66" s="5"/>
      <c r="J66" s="5"/>
    </row>
    <row r="67" spans="1:10" ht="12.75">
      <c r="A67" s="12">
        <v>3</v>
      </c>
      <c r="B67" s="4" t="s">
        <v>11</v>
      </c>
      <c r="C67" s="3" t="s">
        <v>129</v>
      </c>
      <c r="F67" s="5"/>
      <c r="H67" s="5"/>
      <c r="J67" s="5"/>
    </row>
    <row r="68" spans="3:10" ht="12.75">
      <c r="C68" s="3" t="s">
        <v>29</v>
      </c>
      <c r="F68" s="5"/>
      <c r="H68" s="5"/>
      <c r="J68" s="5"/>
    </row>
    <row r="69" spans="6:10" ht="12.75">
      <c r="F69" s="5"/>
      <c r="H69" s="5"/>
      <c r="J69" s="5"/>
    </row>
    <row r="70" spans="3:11" ht="12.75">
      <c r="C70" s="3" t="s">
        <v>150</v>
      </c>
      <c r="E70" s="14">
        <f>SUM(E63/18500000*100000)</f>
        <v>-13.643243243243244</v>
      </c>
      <c r="F70" s="14"/>
      <c r="G70" s="14">
        <f>SUM(G63/18500000*100000)</f>
        <v>-269.28648648648647</v>
      </c>
      <c r="H70" s="14"/>
      <c r="I70" s="14">
        <f>SUM(I63/18500000*100000)</f>
        <v>-40.71351351351352</v>
      </c>
      <c r="J70" s="14"/>
      <c r="K70" s="14">
        <f>SUM(K63/18500000*100000)</f>
        <v>-286.1459459459459</v>
      </c>
    </row>
    <row r="72" spans="3:11" ht="12.75">
      <c r="C72" s="3" t="s">
        <v>151</v>
      </c>
      <c r="E72" s="5">
        <v>0</v>
      </c>
      <c r="G72" s="5">
        <v>0</v>
      </c>
      <c r="I72" s="5">
        <v>0</v>
      </c>
      <c r="K72" s="5">
        <v>0</v>
      </c>
    </row>
    <row r="74" spans="1:11" ht="12.75">
      <c r="A74" s="12">
        <v>4</v>
      </c>
      <c r="B74" s="4" t="s">
        <v>11</v>
      </c>
      <c r="C74" s="3" t="s">
        <v>141</v>
      </c>
      <c r="E74" s="5">
        <v>0</v>
      </c>
      <c r="G74" s="5">
        <v>0</v>
      </c>
      <c r="I74" s="5">
        <v>0</v>
      </c>
      <c r="K74" s="5">
        <v>0</v>
      </c>
    </row>
    <row r="76" spans="2:11" ht="12.75">
      <c r="B76" s="4" t="s">
        <v>12</v>
      </c>
      <c r="C76" s="3" t="s">
        <v>142</v>
      </c>
      <c r="E76" s="5">
        <v>0</v>
      </c>
      <c r="G76" s="5">
        <v>0</v>
      </c>
      <c r="I76" s="5">
        <v>0</v>
      </c>
      <c r="K76" s="5">
        <v>0</v>
      </c>
    </row>
    <row r="79" spans="5:11" ht="12.75">
      <c r="E79" s="7" t="s">
        <v>30</v>
      </c>
      <c r="F79" s="8"/>
      <c r="G79" s="7" t="s">
        <v>32</v>
      </c>
      <c r="I79" s="7"/>
      <c r="K79" s="7"/>
    </row>
    <row r="80" spans="5:11" ht="12.75">
      <c r="E80" s="7" t="s">
        <v>31</v>
      </c>
      <c r="F80" s="8"/>
      <c r="G80" s="7" t="s">
        <v>33</v>
      </c>
      <c r="I80" s="7"/>
      <c r="K80" s="7"/>
    </row>
    <row r="81" spans="5:11" ht="12.75">
      <c r="E81" s="7" t="s">
        <v>8</v>
      </c>
      <c r="F81" s="8"/>
      <c r="G81" s="7" t="s">
        <v>34</v>
      </c>
      <c r="I81" s="7"/>
      <c r="K81" s="7"/>
    </row>
    <row r="82" spans="5:11" ht="12.75">
      <c r="E82" s="9" t="s">
        <v>182</v>
      </c>
      <c r="F82" s="8"/>
      <c r="G82" s="9" t="s">
        <v>35</v>
      </c>
      <c r="I82" s="9"/>
      <c r="K82" s="9"/>
    </row>
    <row r="83" spans="5:11" ht="12.75">
      <c r="E83" s="10" t="s">
        <v>10</v>
      </c>
      <c r="G83" s="10" t="s">
        <v>10</v>
      </c>
      <c r="I83" s="10"/>
      <c r="K83" s="10"/>
    </row>
    <row r="84" spans="5:11" ht="12.75">
      <c r="E84" s="10"/>
      <c r="G84" s="10"/>
      <c r="I84" s="10"/>
      <c r="K84" s="10"/>
    </row>
    <row r="85" spans="1:7" ht="12.75">
      <c r="A85" s="12">
        <v>5</v>
      </c>
      <c r="C85" s="3" t="s">
        <v>56</v>
      </c>
      <c r="E85" s="14">
        <f>SUM('Balance Sheet'!E66)</f>
        <v>-1.8074594594594595</v>
      </c>
      <c r="G85" s="14">
        <f>SUM('Balance Sheet'!G66)</f>
        <v>-1.4003243243243244</v>
      </c>
    </row>
    <row r="86" spans="5:11" ht="12.75">
      <c r="E86" s="10"/>
      <c r="G86" s="10"/>
      <c r="I86" s="10"/>
      <c r="K86" s="10"/>
    </row>
    <row r="89" spans="1:11" ht="12.75">
      <c r="A89" s="18"/>
      <c r="B89" s="19"/>
      <c r="C89" s="20"/>
      <c r="D89" s="20"/>
      <c r="E89" s="21"/>
      <c r="F89" s="22"/>
      <c r="G89" s="21"/>
      <c r="H89" s="22"/>
      <c r="I89" s="21"/>
      <c r="J89" s="22"/>
      <c r="K89" s="23"/>
    </row>
    <row r="90" spans="1:11" ht="12.75">
      <c r="A90" s="36" t="s">
        <v>105</v>
      </c>
      <c r="B90" s="24"/>
      <c r="C90" s="25"/>
      <c r="D90" s="25"/>
      <c r="E90" s="26"/>
      <c r="F90" s="27"/>
      <c r="G90" s="26"/>
      <c r="H90" s="27"/>
      <c r="I90" s="26"/>
      <c r="J90" s="27"/>
      <c r="K90" s="28"/>
    </row>
    <row r="91" spans="1:11" ht="12.75">
      <c r="A91" s="29"/>
      <c r="B91" s="24"/>
      <c r="C91" s="25"/>
      <c r="D91" s="25"/>
      <c r="E91" s="26"/>
      <c r="F91" s="27"/>
      <c r="G91" s="26"/>
      <c r="H91" s="27"/>
      <c r="I91" s="26"/>
      <c r="J91" s="27"/>
      <c r="K91" s="28"/>
    </row>
    <row r="92" spans="1:11" ht="12.75">
      <c r="A92" s="50" t="s">
        <v>104</v>
      </c>
      <c r="B92" s="51"/>
      <c r="C92" s="51"/>
      <c r="D92" s="51"/>
      <c r="E92" s="51"/>
      <c r="F92" s="51"/>
      <c r="G92" s="51"/>
      <c r="H92" s="51"/>
      <c r="I92" s="51"/>
      <c r="J92" s="51"/>
      <c r="K92" s="52"/>
    </row>
    <row r="93" spans="1:11" ht="12.75">
      <c r="A93" s="50" t="s">
        <v>214</v>
      </c>
      <c r="B93" s="51"/>
      <c r="C93" s="51"/>
      <c r="D93" s="51"/>
      <c r="E93" s="51"/>
      <c r="F93" s="51"/>
      <c r="G93" s="51"/>
      <c r="H93" s="51"/>
      <c r="I93" s="51"/>
      <c r="J93" s="51"/>
      <c r="K93" s="52"/>
    </row>
    <row r="94" spans="1:11" ht="12.7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2"/>
    </row>
    <row r="95" spans="1:11" ht="12.75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2"/>
    </row>
    <row r="96" spans="1:11" ht="12.75">
      <c r="A96" s="30"/>
      <c r="B96" s="31"/>
      <c r="C96" s="32"/>
      <c r="D96" s="32"/>
      <c r="E96" s="33"/>
      <c r="F96" s="34"/>
      <c r="G96" s="33"/>
      <c r="H96" s="34"/>
      <c r="I96" s="33"/>
      <c r="J96" s="34"/>
      <c r="K96" s="35"/>
    </row>
    <row r="97" ht="12.75">
      <c r="A97" s="11"/>
    </row>
  </sheetData>
  <mergeCells count="6">
    <mergeCell ref="A94:K94"/>
    <mergeCell ref="A95:K95"/>
    <mergeCell ref="E10:G10"/>
    <mergeCell ref="I10:K10"/>
    <mergeCell ref="A92:K92"/>
    <mergeCell ref="A93:K93"/>
  </mergeCells>
  <printOptions/>
  <pageMargins left="0.74" right="0.25" top="1.02" bottom="0.6" header="0.37" footer="0.28"/>
  <pageSetup horizontalDpi="180" verticalDpi="180" orientation="portrait" scale="8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selection activeCell="G22" sqref="G22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180</v>
      </c>
    </row>
    <row r="5" ht="12.75">
      <c r="A5" s="11" t="s">
        <v>1</v>
      </c>
    </row>
    <row r="6" ht="12.75">
      <c r="A6" s="11"/>
    </row>
    <row r="8" ht="12.75">
      <c r="A8" s="1" t="s">
        <v>36</v>
      </c>
    </row>
    <row r="10" spans="5:11" ht="12.75">
      <c r="E10" s="7" t="s">
        <v>30</v>
      </c>
      <c r="F10" s="8"/>
      <c r="G10" s="7" t="s">
        <v>32</v>
      </c>
      <c r="I10" s="7"/>
      <c r="K10" s="7"/>
    </row>
    <row r="11" spans="5:11" ht="12.75">
      <c r="E11" s="7" t="s">
        <v>31</v>
      </c>
      <c r="F11" s="8"/>
      <c r="G11" s="7" t="s">
        <v>33</v>
      </c>
      <c r="I11" s="7"/>
      <c r="K11" s="7"/>
    </row>
    <row r="12" spans="5:11" ht="12.75">
      <c r="E12" s="7" t="s">
        <v>8</v>
      </c>
      <c r="F12" s="8"/>
      <c r="G12" s="7" t="s">
        <v>34</v>
      </c>
      <c r="I12" s="7"/>
      <c r="K12" s="7"/>
    </row>
    <row r="13" spans="5:11" ht="12.75">
      <c r="E13" s="9" t="s">
        <v>182</v>
      </c>
      <c r="F13" s="8"/>
      <c r="G13" s="9" t="s">
        <v>35</v>
      </c>
      <c r="I13" s="9"/>
      <c r="K13" s="9"/>
    </row>
    <row r="14" spans="5:11" ht="12.75">
      <c r="E14" s="7" t="s">
        <v>217</v>
      </c>
      <c r="F14" s="8"/>
      <c r="G14" s="7" t="s">
        <v>216</v>
      </c>
      <c r="I14" s="9"/>
      <c r="K14" s="9"/>
    </row>
    <row r="15" spans="5:11" ht="12.75">
      <c r="E15" s="10" t="s">
        <v>10</v>
      </c>
      <c r="G15" s="10" t="s">
        <v>10</v>
      </c>
      <c r="I15" s="10"/>
      <c r="K15" s="10"/>
    </row>
    <row r="17" spans="1:7" ht="12.75">
      <c r="A17" s="12">
        <v>1</v>
      </c>
      <c r="C17" s="3" t="s">
        <v>130</v>
      </c>
      <c r="E17" s="5">
        <v>8418</v>
      </c>
      <c r="G17" s="5">
        <v>9907</v>
      </c>
    </row>
    <row r="19" spans="1:7" ht="12.75">
      <c r="A19" s="12">
        <v>2</v>
      </c>
      <c r="C19" s="3" t="s">
        <v>131</v>
      </c>
      <c r="E19" s="5">
        <v>0</v>
      </c>
      <c r="G19" s="5">
        <v>0</v>
      </c>
    </row>
    <row r="21" spans="1:7" ht="12.75">
      <c r="A21" s="12">
        <v>3</v>
      </c>
      <c r="C21" s="3" t="s">
        <v>37</v>
      </c>
      <c r="E21" s="5">
        <v>0</v>
      </c>
      <c r="G21" s="5">
        <v>0</v>
      </c>
    </row>
    <row r="23" spans="1:7" ht="12.75">
      <c r="A23" s="12">
        <v>4</v>
      </c>
      <c r="C23" s="3" t="s">
        <v>38</v>
      </c>
      <c r="E23" s="5">
        <v>0</v>
      </c>
      <c r="G23" s="5">
        <v>0</v>
      </c>
    </row>
    <row r="25" spans="1:7" ht="12.75">
      <c r="A25" s="12">
        <v>5</v>
      </c>
      <c r="C25" s="3" t="s">
        <v>132</v>
      </c>
      <c r="E25" s="5">
        <v>0</v>
      </c>
      <c r="G25" s="5">
        <v>0</v>
      </c>
    </row>
    <row r="27" spans="1:7" ht="12.75">
      <c r="A27" s="12">
        <v>6</v>
      </c>
      <c r="C27" s="3" t="s">
        <v>39</v>
      </c>
      <c r="E27" s="5">
        <v>0</v>
      </c>
      <c r="G27" s="5">
        <v>0</v>
      </c>
    </row>
    <row r="29" spans="1:7" ht="12.75">
      <c r="A29" s="12">
        <v>7</v>
      </c>
      <c r="C29" s="3" t="s">
        <v>168</v>
      </c>
      <c r="E29" s="5">
        <v>0</v>
      </c>
      <c r="G29" s="5">
        <v>0</v>
      </c>
    </row>
    <row r="31" spans="1:3" ht="12.75">
      <c r="A31" s="12">
        <v>8</v>
      </c>
      <c r="C31" s="3" t="s">
        <v>40</v>
      </c>
    </row>
    <row r="32" spans="3:7" ht="12.75">
      <c r="C32" s="3" t="s">
        <v>103</v>
      </c>
      <c r="E32" s="5">
        <v>6117</v>
      </c>
      <c r="G32" s="5">
        <v>8241</v>
      </c>
    </row>
    <row r="33" spans="3:7" ht="12.75">
      <c r="C33" s="3" t="s">
        <v>133</v>
      </c>
      <c r="E33" s="5">
        <v>4952</v>
      </c>
      <c r="G33" s="5">
        <v>5420</v>
      </c>
    </row>
    <row r="34" spans="3:7" ht="12.75">
      <c r="C34" s="3" t="s">
        <v>41</v>
      </c>
      <c r="E34" s="5">
        <v>0</v>
      </c>
      <c r="G34" s="5">
        <v>0</v>
      </c>
    </row>
    <row r="35" spans="3:7" ht="12.75">
      <c r="C35" s="3" t="s">
        <v>42</v>
      </c>
      <c r="E35" s="5">
        <v>265</v>
      </c>
      <c r="G35" s="5">
        <v>397</v>
      </c>
    </row>
    <row r="36" spans="3:7" ht="12.75">
      <c r="C36" s="3" t="s">
        <v>53</v>
      </c>
      <c r="E36" s="5">
        <v>0</v>
      </c>
      <c r="G36" s="5">
        <v>0</v>
      </c>
    </row>
    <row r="38" spans="1:3" ht="12.75">
      <c r="A38" s="12">
        <v>9</v>
      </c>
      <c r="C38" s="3" t="s">
        <v>43</v>
      </c>
    </row>
    <row r="39" spans="3:7" ht="12.75">
      <c r="C39" s="3" t="s">
        <v>134</v>
      </c>
      <c r="E39" s="5">
        <v>4170</v>
      </c>
      <c r="G39" s="5">
        <v>6271</v>
      </c>
    </row>
    <row r="40" spans="3:7" ht="12.75">
      <c r="C40" s="3" t="s">
        <v>135</v>
      </c>
      <c r="E40" s="5">
        <v>3032</v>
      </c>
      <c r="G40" s="5">
        <v>1875</v>
      </c>
    </row>
    <row r="41" spans="3:7" ht="12.75">
      <c r="C41" s="3" t="s">
        <v>44</v>
      </c>
      <c r="E41" s="5">
        <v>43953</v>
      </c>
      <c r="G41" s="5">
        <v>39759</v>
      </c>
    </row>
    <row r="42" spans="3:7" ht="12.75">
      <c r="C42" s="3" t="s">
        <v>99</v>
      </c>
      <c r="E42" s="5">
        <v>0</v>
      </c>
      <c r="G42" s="5">
        <v>1</v>
      </c>
    </row>
    <row r="43" spans="3:7" ht="12.75">
      <c r="C43" s="3" t="s">
        <v>136</v>
      </c>
      <c r="E43" s="5">
        <v>0</v>
      </c>
      <c r="G43" s="5">
        <v>0</v>
      </c>
    </row>
    <row r="44" spans="3:7" ht="12.75">
      <c r="C44" s="3" t="s">
        <v>138</v>
      </c>
      <c r="E44" s="5">
        <v>0</v>
      </c>
      <c r="G44" s="5">
        <v>0</v>
      </c>
    </row>
    <row r="46" spans="1:7" ht="12.75">
      <c r="A46" s="12">
        <v>10</v>
      </c>
      <c r="C46" s="3" t="s">
        <v>137</v>
      </c>
      <c r="E46" s="5">
        <f>SUM(E32+E33+E34+E35+E36-E39-E40-E41-E42-E43-E44)</f>
        <v>-39821</v>
      </c>
      <c r="G46" s="5">
        <f>SUM(G32+G33+G34+G35+G36-G39-G40-G41-G42-G43-G44)</f>
        <v>-33848</v>
      </c>
    </row>
    <row r="48" spans="1:3" ht="12.75">
      <c r="A48" s="12">
        <v>11</v>
      </c>
      <c r="C48" s="3" t="s">
        <v>45</v>
      </c>
    </row>
    <row r="49" spans="3:7" ht="12.75">
      <c r="C49" s="3" t="s">
        <v>49</v>
      </c>
      <c r="E49" s="5">
        <v>18500</v>
      </c>
      <c r="G49" s="5">
        <v>18500</v>
      </c>
    </row>
    <row r="50" ht="12.75">
      <c r="C50" s="3" t="s">
        <v>50</v>
      </c>
    </row>
    <row r="51" spans="3:7" ht="12.75">
      <c r="C51" s="3" t="s">
        <v>46</v>
      </c>
      <c r="E51" s="5">
        <v>1481</v>
      </c>
      <c r="G51" s="5">
        <v>1481</v>
      </c>
    </row>
    <row r="52" spans="3:7" ht="12.75">
      <c r="C52" s="3" t="s">
        <v>47</v>
      </c>
      <c r="E52" s="5">
        <v>0</v>
      </c>
      <c r="G52" s="5">
        <v>0</v>
      </c>
    </row>
    <row r="53" spans="3:7" ht="12.75">
      <c r="C53" s="3" t="s">
        <v>48</v>
      </c>
      <c r="E53" s="5">
        <v>1700</v>
      </c>
      <c r="G53" s="5">
        <v>1700</v>
      </c>
    </row>
    <row r="54" spans="3:7" ht="12.75">
      <c r="C54" s="3" t="s">
        <v>51</v>
      </c>
      <c r="E54" s="5">
        <v>0</v>
      </c>
      <c r="G54" s="5">
        <v>0</v>
      </c>
    </row>
    <row r="55" spans="3:7" ht="12.75">
      <c r="C55" s="3" t="s">
        <v>52</v>
      </c>
      <c r="E55" s="5">
        <v>-55119</v>
      </c>
      <c r="G55" s="5">
        <v>-47587</v>
      </c>
    </row>
    <row r="56" spans="3:7" ht="12.75">
      <c r="C56" s="3" t="s">
        <v>53</v>
      </c>
      <c r="E56" s="5">
        <v>0</v>
      </c>
      <c r="G56" s="5">
        <v>0</v>
      </c>
    </row>
    <row r="58" spans="1:7" ht="12.75">
      <c r="A58" s="12">
        <v>12</v>
      </c>
      <c r="C58" s="3" t="s">
        <v>139</v>
      </c>
      <c r="E58" s="5">
        <v>0</v>
      </c>
      <c r="G58" s="5">
        <v>0</v>
      </c>
    </row>
    <row r="60" spans="1:7" ht="12.75">
      <c r="A60" s="12">
        <v>13</v>
      </c>
      <c r="C60" s="3" t="s">
        <v>54</v>
      </c>
      <c r="E60" s="5">
        <v>661</v>
      </c>
      <c r="G60" s="5">
        <v>661</v>
      </c>
    </row>
    <row r="62" spans="1:7" ht="12.75">
      <c r="A62" s="12">
        <v>14</v>
      </c>
      <c r="C62" s="3" t="s">
        <v>55</v>
      </c>
      <c r="E62" s="5">
        <v>787</v>
      </c>
      <c r="G62" s="5">
        <v>717</v>
      </c>
    </row>
    <row r="64" spans="1:7" ht="12.75">
      <c r="A64" s="12">
        <v>15</v>
      </c>
      <c r="C64" s="3" t="s">
        <v>140</v>
      </c>
      <c r="E64" s="5">
        <v>587</v>
      </c>
      <c r="G64" s="5">
        <v>587</v>
      </c>
    </row>
    <row r="66" spans="1:7" ht="12.75">
      <c r="A66" s="12">
        <v>16</v>
      </c>
      <c r="C66" s="3" t="s">
        <v>56</v>
      </c>
      <c r="E66" s="14">
        <f>SUM((E49+E51+E52+E53+E54+E55+E56)/E49)</f>
        <v>-1.8074594594594595</v>
      </c>
      <c r="G66" s="14">
        <f>SUM((G49+G51+G52+G53+G54+G55+G56)/G49)</f>
        <v>-1.4003243243243244</v>
      </c>
    </row>
    <row r="69" spans="1:11" ht="12.75">
      <c r="A69" s="18"/>
      <c r="B69" s="19"/>
      <c r="C69" s="20"/>
      <c r="D69" s="20"/>
      <c r="E69" s="21"/>
      <c r="F69" s="22"/>
      <c r="G69" s="21"/>
      <c r="H69" s="22"/>
      <c r="I69" s="21"/>
      <c r="J69" s="22"/>
      <c r="K69" s="23"/>
    </row>
    <row r="70" spans="1:11" ht="12.75">
      <c r="A70" s="36" t="s">
        <v>105</v>
      </c>
      <c r="B70" s="24"/>
      <c r="C70" s="25"/>
      <c r="D70" s="25"/>
      <c r="E70" s="26"/>
      <c r="F70" s="27"/>
      <c r="G70" s="26"/>
      <c r="H70" s="27"/>
      <c r="I70" s="26"/>
      <c r="J70" s="27"/>
      <c r="K70" s="28"/>
    </row>
    <row r="71" spans="1:11" ht="12.75">
      <c r="A71" s="29"/>
      <c r="B71" s="24"/>
      <c r="C71" s="25"/>
      <c r="D71" s="25"/>
      <c r="E71" s="26"/>
      <c r="F71" s="27"/>
      <c r="G71" s="26"/>
      <c r="H71" s="27"/>
      <c r="I71" s="26"/>
      <c r="J71" s="27"/>
      <c r="K71" s="28"/>
    </row>
    <row r="72" spans="1:11" ht="12.75">
      <c r="A72" s="50" t="s">
        <v>108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2.75">
      <c r="A73" s="50" t="s">
        <v>106</v>
      </c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12.75">
      <c r="A74" s="50" t="s">
        <v>107</v>
      </c>
      <c r="B74" s="51"/>
      <c r="C74" s="51"/>
      <c r="D74" s="51"/>
      <c r="E74" s="51"/>
      <c r="F74" s="51"/>
      <c r="G74" s="51"/>
      <c r="H74" s="51"/>
      <c r="I74" s="51"/>
      <c r="J74" s="51"/>
      <c r="K74" s="52"/>
    </row>
    <row r="75" spans="1:11" ht="12.75">
      <c r="A75" s="30"/>
      <c r="B75" s="31"/>
      <c r="C75" s="32"/>
      <c r="D75" s="32"/>
      <c r="E75" s="33"/>
      <c r="F75" s="34"/>
      <c r="G75" s="33"/>
      <c r="H75" s="34"/>
      <c r="I75" s="33"/>
      <c r="J75" s="34"/>
      <c r="K75" s="35"/>
    </row>
  </sheetData>
  <mergeCells count="3">
    <mergeCell ref="A72:K72"/>
    <mergeCell ref="A73:K73"/>
    <mergeCell ref="A74:K74"/>
  </mergeCells>
  <printOptions/>
  <pageMargins left="0.72" right="0.25" top="1.02" bottom="0.97" header="0.37" footer="0.31"/>
  <pageSetup orientation="portrait" scale="8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52"/>
  <sheetViews>
    <sheetView tabSelected="1" workbookViewId="0" topLeftCell="A92">
      <selection activeCell="I112" sqref="I112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00390625" style="5" customWidth="1"/>
    <col min="6" max="6" width="2.421875" style="6" customWidth="1"/>
    <col min="7" max="7" width="12.00390625" style="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181</v>
      </c>
    </row>
    <row r="4" spans="1:2" ht="12.75">
      <c r="A4" s="12">
        <v>1</v>
      </c>
      <c r="B4" s="15" t="s">
        <v>57</v>
      </c>
    </row>
    <row r="5" ht="12.75">
      <c r="C5" s="3" t="s">
        <v>58</v>
      </c>
    </row>
    <row r="7" spans="1:2" ht="12.75">
      <c r="A7" s="12">
        <v>2</v>
      </c>
      <c r="B7" s="16" t="s">
        <v>59</v>
      </c>
    </row>
    <row r="8" ht="12.75">
      <c r="C8" s="3" t="s">
        <v>222</v>
      </c>
    </row>
    <row r="10" spans="1:2" ht="12.75">
      <c r="A10" s="12">
        <v>3</v>
      </c>
      <c r="B10" s="16" t="s">
        <v>60</v>
      </c>
    </row>
    <row r="11" ht="12.75">
      <c r="C11" s="3" t="s">
        <v>61</v>
      </c>
    </row>
    <row r="13" spans="1:2" ht="12.75">
      <c r="A13" s="12">
        <v>4</v>
      </c>
      <c r="B13" s="16" t="s">
        <v>22</v>
      </c>
    </row>
    <row r="14" spans="2:3" ht="12.75">
      <c r="B14" s="16"/>
      <c r="C14" s="3" t="s">
        <v>166</v>
      </c>
    </row>
    <row r="15" spans="2:3" ht="12.75">
      <c r="B15" s="16"/>
      <c r="C15" s="3" t="s">
        <v>167</v>
      </c>
    </row>
    <row r="17" spans="1:2" ht="12.75">
      <c r="A17" s="12">
        <v>5</v>
      </c>
      <c r="B17" s="16" t="s">
        <v>160</v>
      </c>
    </row>
    <row r="18" ht="12.75">
      <c r="C18" s="3" t="s">
        <v>161</v>
      </c>
    </row>
    <row r="20" spans="1:2" ht="12.75">
      <c r="A20" s="12" t="s">
        <v>159</v>
      </c>
      <c r="B20" s="16" t="s">
        <v>62</v>
      </c>
    </row>
    <row r="21" ht="12.75">
      <c r="C21" s="3" t="s">
        <v>63</v>
      </c>
    </row>
    <row r="23" spans="1:2" ht="12.75">
      <c r="A23" s="12" t="s">
        <v>158</v>
      </c>
      <c r="B23" s="16" t="s">
        <v>163</v>
      </c>
    </row>
    <row r="24" ht="12.75">
      <c r="C24" s="3" t="s">
        <v>162</v>
      </c>
    </row>
    <row r="26" spans="1:2" ht="12.75">
      <c r="A26" s="12">
        <v>7</v>
      </c>
      <c r="B26" s="16" t="s">
        <v>94</v>
      </c>
    </row>
    <row r="27" ht="12.75">
      <c r="C27" s="3" t="s">
        <v>64</v>
      </c>
    </row>
    <row r="29" spans="1:2" ht="12.75">
      <c r="A29" s="12">
        <v>8</v>
      </c>
      <c r="B29" s="16" t="s">
        <v>65</v>
      </c>
    </row>
    <row r="30" spans="2:11" s="13" customFormat="1" ht="12.75">
      <c r="B30" s="12" t="s">
        <v>199</v>
      </c>
      <c r="C30" s="3" t="s">
        <v>170</v>
      </c>
      <c r="D30" s="3"/>
      <c r="E30" s="5"/>
      <c r="F30" s="6"/>
      <c r="G30" s="5"/>
      <c r="H30" s="6"/>
      <c r="I30" s="5"/>
      <c r="J30" s="6"/>
      <c r="K30" s="5"/>
    </row>
    <row r="31" spans="1:11" s="13" customFormat="1" ht="12.75">
      <c r="A31" s="12"/>
      <c r="B31" s="16"/>
      <c r="C31" s="3" t="s">
        <v>218</v>
      </c>
      <c r="D31" s="3"/>
      <c r="E31" s="5"/>
      <c r="F31" s="6"/>
      <c r="G31" s="5"/>
      <c r="H31" s="6"/>
      <c r="I31" s="5"/>
      <c r="J31" s="6"/>
      <c r="K31" s="5"/>
    </row>
    <row r="32" spans="1:11" s="13" customFormat="1" ht="12.75">
      <c r="A32" s="12"/>
      <c r="B32" s="4"/>
      <c r="C32" s="3" t="s">
        <v>171</v>
      </c>
      <c r="D32" s="3"/>
      <c r="E32" s="5"/>
      <c r="F32" s="6"/>
      <c r="G32" s="5"/>
      <c r="H32" s="6"/>
      <c r="I32" s="5"/>
      <c r="J32" s="6"/>
      <c r="K32" s="5"/>
    </row>
    <row r="33" spans="1:11" s="13" customFormat="1" ht="12.75">
      <c r="A33" s="12"/>
      <c r="B33" s="16"/>
      <c r="C33" s="3" t="s">
        <v>195</v>
      </c>
      <c r="D33" s="3"/>
      <c r="E33" s="5"/>
      <c r="F33" s="6"/>
      <c r="G33" s="5"/>
      <c r="H33" s="6"/>
      <c r="I33" s="5"/>
      <c r="J33" s="6"/>
      <c r="K33" s="5"/>
    </row>
    <row r="34" spans="1:11" s="13" customFormat="1" ht="12.75">
      <c r="A34" s="12"/>
      <c r="B34" s="16"/>
      <c r="C34" s="3" t="s">
        <v>220</v>
      </c>
      <c r="D34" s="3"/>
      <c r="E34" s="5"/>
      <c r="F34" s="6"/>
      <c r="G34" s="5"/>
      <c r="H34" s="6"/>
      <c r="I34" s="5"/>
      <c r="J34" s="6"/>
      <c r="K34" s="5"/>
    </row>
    <row r="35" spans="1:11" s="13" customFormat="1" ht="12.75">
      <c r="A35" s="12"/>
      <c r="B35" s="4"/>
      <c r="C35" s="3" t="s">
        <v>196</v>
      </c>
      <c r="D35" s="3"/>
      <c r="E35" s="5"/>
      <c r="F35" s="6"/>
      <c r="G35" s="5"/>
      <c r="H35" s="6"/>
      <c r="I35" s="5"/>
      <c r="J35" s="6"/>
      <c r="K35" s="5"/>
    </row>
    <row r="36" spans="1:11" s="13" customFormat="1" ht="12.75">
      <c r="A36" s="12"/>
      <c r="B36" s="4"/>
      <c r="C36" s="3"/>
      <c r="D36" s="3"/>
      <c r="E36" s="5"/>
      <c r="F36" s="6"/>
      <c r="G36" s="5"/>
      <c r="H36" s="6"/>
      <c r="I36" s="5"/>
      <c r="J36" s="6"/>
      <c r="K36" s="5"/>
    </row>
    <row r="37" spans="1:11" s="13" customFormat="1" ht="12.75">
      <c r="A37" s="12"/>
      <c r="B37" s="4"/>
      <c r="C37" s="3" t="s">
        <v>197</v>
      </c>
      <c r="D37" s="3"/>
      <c r="E37" s="5"/>
      <c r="F37" s="6"/>
      <c r="G37" s="5"/>
      <c r="H37" s="6"/>
      <c r="I37" s="5"/>
      <c r="J37" s="6"/>
      <c r="K37" s="5"/>
    </row>
    <row r="38" spans="1:11" s="13" customFormat="1" ht="12.75">
      <c r="A38" s="12"/>
      <c r="B38" s="4"/>
      <c r="C38" s="3"/>
      <c r="D38" s="3"/>
      <c r="E38" s="5"/>
      <c r="F38" s="6"/>
      <c r="G38" s="5"/>
      <c r="H38" s="6"/>
      <c r="I38" s="5"/>
      <c r="J38" s="6"/>
      <c r="K38" s="5"/>
    </row>
    <row r="39" spans="1:11" s="13" customFormat="1" ht="12.75">
      <c r="A39" s="12"/>
      <c r="B39" s="4"/>
      <c r="C39" s="3" t="s">
        <v>198</v>
      </c>
      <c r="D39" s="3"/>
      <c r="E39" s="5"/>
      <c r="F39" s="6"/>
      <c r="G39" s="5"/>
      <c r="H39" s="6"/>
      <c r="I39" s="5"/>
      <c r="J39" s="6"/>
      <c r="K39" s="5"/>
    </row>
    <row r="40" spans="1:11" s="13" customFormat="1" ht="12.75">
      <c r="A40" s="12"/>
      <c r="B40" s="4"/>
      <c r="C40" s="3"/>
      <c r="D40" s="3"/>
      <c r="E40" s="5"/>
      <c r="F40" s="6"/>
      <c r="G40" s="5"/>
      <c r="H40" s="6"/>
      <c r="I40" s="5"/>
      <c r="J40" s="6"/>
      <c r="K40" s="5"/>
    </row>
    <row r="41" ht="12.75">
      <c r="C41" s="3" t="s">
        <v>219</v>
      </c>
    </row>
    <row r="43" spans="2:3" ht="12.75">
      <c r="B43" s="12" t="s">
        <v>200</v>
      </c>
      <c r="C43" s="3" t="s">
        <v>201</v>
      </c>
    </row>
    <row r="44" ht="12.75">
      <c r="C44" s="3" t="s">
        <v>207</v>
      </c>
    </row>
    <row r="45" ht="12.75">
      <c r="C45" s="3" t="s">
        <v>202</v>
      </c>
    </row>
    <row r="47" spans="1:2" ht="12.75">
      <c r="A47" s="12">
        <v>9</v>
      </c>
      <c r="B47" s="16" t="s">
        <v>68</v>
      </c>
    </row>
    <row r="48" ht="12.75">
      <c r="C48" s="3" t="s">
        <v>69</v>
      </c>
    </row>
    <row r="50" spans="1:2" ht="12.75">
      <c r="A50" s="12">
        <v>10</v>
      </c>
      <c r="B50" s="16" t="s">
        <v>70</v>
      </c>
    </row>
    <row r="51" spans="1:11" s="13" customFormat="1" ht="12.75">
      <c r="A51" s="12"/>
      <c r="B51" s="4"/>
      <c r="C51" s="3" t="s">
        <v>183</v>
      </c>
      <c r="D51" s="3"/>
      <c r="E51" s="5"/>
      <c r="F51" s="6"/>
      <c r="G51" s="5"/>
      <c r="H51" s="6"/>
      <c r="I51" s="5"/>
      <c r="J51" s="6"/>
      <c r="K51" s="5"/>
    </row>
    <row r="52" spans="1:11" s="13" customFormat="1" ht="12.75">
      <c r="A52" s="12"/>
      <c r="B52" s="4"/>
      <c r="C52" s="3"/>
      <c r="D52" s="3"/>
      <c r="E52" s="5"/>
      <c r="F52" s="6"/>
      <c r="G52" s="5"/>
      <c r="H52" s="6"/>
      <c r="I52" s="5"/>
      <c r="J52" s="6"/>
      <c r="K52" s="5"/>
    </row>
    <row r="53" spans="1:11" s="13" customFormat="1" ht="12.75">
      <c r="A53" s="12"/>
      <c r="B53" s="4"/>
      <c r="C53" s="3"/>
      <c r="D53" s="3"/>
      <c r="E53" s="10" t="s">
        <v>72</v>
      </c>
      <c r="F53" s="6"/>
      <c r="G53" s="5"/>
      <c r="H53" s="6"/>
      <c r="I53" s="5"/>
      <c r="J53" s="6"/>
      <c r="K53" s="5"/>
    </row>
    <row r="54" spans="1:11" s="13" customFormat="1" ht="12.75">
      <c r="A54" s="12"/>
      <c r="B54" s="4"/>
      <c r="C54" s="3" t="s">
        <v>71</v>
      </c>
      <c r="D54" s="3"/>
      <c r="E54" s="44"/>
      <c r="F54" s="6"/>
      <c r="G54" s="5"/>
      <c r="H54" s="6"/>
      <c r="I54" s="5"/>
      <c r="J54" s="6"/>
      <c r="K54" s="5"/>
    </row>
    <row r="55" spans="1:11" s="13" customFormat="1" ht="12.75">
      <c r="A55" s="12"/>
      <c r="B55" s="4"/>
      <c r="C55" s="3"/>
      <c r="D55" s="3"/>
      <c r="E55" s="5"/>
      <c r="F55" s="6"/>
      <c r="G55" s="5"/>
      <c r="H55" s="6"/>
      <c r="I55" s="5"/>
      <c r="J55" s="6"/>
      <c r="K55" s="5"/>
    </row>
    <row r="56" spans="1:11" s="13" customFormat="1" ht="12.75">
      <c r="A56" s="12"/>
      <c r="B56" s="4"/>
      <c r="C56" s="3" t="s">
        <v>73</v>
      </c>
      <c r="D56" s="3"/>
      <c r="E56" s="5">
        <v>1458</v>
      </c>
      <c r="F56" s="6"/>
      <c r="G56" s="5"/>
      <c r="H56" s="6"/>
      <c r="I56" s="5"/>
      <c r="J56" s="6"/>
      <c r="K56" s="5"/>
    </row>
    <row r="57" spans="1:11" s="13" customFormat="1" ht="12.75">
      <c r="A57" s="12"/>
      <c r="B57" s="4"/>
      <c r="C57" s="3" t="s">
        <v>74</v>
      </c>
      <c r="D57" s="3"/>
      <c r="E57" s="5">
        <v>4009</v>
      </c>
      <c r="F57" s="6"/>
      <c r="G57" s="5"/>
      <c r="H57" s="6"/>
      <c r="I57" s="5"/>
      <c r="J57" s="6"/>
      <c r="K57" s="5"/>
    </row>
    <row r="58" spans="1:11" s="13" customFormat="1" ht="12.75">
      <c r="A58" s="12"/>
      <c r="B58" s="4"/>
      <c r="C58" s="3" t="s">
        <v>179</v>
      </c>
      <c r="D58" s="3"/>
      <c r="E58" s="5"/>
      <c r="F58" s="6"/>
      <c r="G58" s="5"/>
      <c r="H58" s="6"/>
      <c r="I58" s="5"/>
      <c r="J58" s="6"/>
      <c r="K58" s="5"/>
    </row>
    <row r="59" spans="1:11" s="13" customFormat="1" ht="12.75">
      <c r="A59" s="12"/>
      <c r="B59" s="4"/>
      <c r="C59" s="3" t="s">
        <v>177</v>
      </c>
      <c r="D59" s="3"/>
      <c r="E59" s="45">
        <v>30000</v>
      </c>
      <c r="F59" s="6"/>
      <c r="G59" s="5"/>
      <c r="H59" s="6"/>
      <c r="I59" s="5"/>
      <c r="J59" s="6"/>
      <c r="K59" s="5"/>
    </row>
    <row r="60" spans="1:11" s="13" customFormat="1" ht="12.75">
      <c r="A60" s="12"/>
      <c r="B60" s="4"/>
      <c r="C60" s="3" t="s">
        <v>178</v>
      </c>
      <c r="D60" s="3"/>
      <c r="E60" s="45">
        <v>6480</v>
      </c>
      <c r="F60" s="6"/>
      <c r="G60" s="5"/>
      <c r="H60" s="6"/>
      <c r="I60" s="5"/>
      <c r="J60" s="6"/>
      <c r="K60" s="5"/>
    </row>
    <row r="61" spans="1:11" s="13" customFormat="1" ht="12.75">
      <c r="A61" s="12"/>
      <c r="B61" s="4"/>
      <c r="C61" s="3"/>
      <c r="D61" s="3"/>
      <c r="E61" s="46">
        <f>SUM(E56:E60)</f>
        <v>41947</v>
      </c>
      <c r="F61" s="6"/>
      <c r="G61" s="5"/>
      <c r="H61" s="6"/>
      <c r="I61" s="5"/>
      <c r="J61" s="6"/>
      <c r="K61" s="5"/>
    </row>
    <row r="62" spans="1:11" s="13" customFormat="1" ht="12.75">
      <c r="A62" s="12"/>
      <c r="B62" s="4"/>
      <c r="C62" s="3"/>
      <c r="D62" s="3"/>
      <c r="E62" s="5"/>
      <c r="F62" s="6"/>
      <c r="G62" s="5"/>
      <c r="H62" s="6"/>
      <c r="I62" s="5"/>
      <c r="J62" s="6"/>
      <c r="K62" s="5"/>
    </row>
    <row r="63" spans="1:11" s="13" customFormat="1" ht="12.75">
      <c r="A63" s="12"/>
      <c r="B63" s="4"/>
      <c r="C63" s="3" t="s">
        <v>75</v>
      </c>
      <c r="D63" s="3"/>
      <c r="E63" s="5"/>
      <c r="F63" s="6"/>
      <c r="G63" s="5"/>
      <c r="H63" s="6"/>
      <c r="I63" s="5"/>
      <c r="J63" s="6"/>
      <c r="K63" s="5"/>
    </row>
    <row r="64" spans="1:11" s="13" customFormat="1" ht="12.75">
      <c r="A64" s="12"/>
      <c r="B64" s="4"/>
      <c r="C64" s="3"/>
      <c r="D64" s="3"/>
      <c r="E64" s="5"/>
      <c r="F64" s="6"/>
      <c r="G64" s="5"/>
      <c r="H64" s="6"/>
      <c r="I64" s="5"/>
      <c r="J64" s="6"/>
      <c r="K64" s="5"/>
    </row>
    <row r="65" spans="1:11" s="13" customFormat="1" ht="12.75">
      <c r="A65" s="12"/>
      <c r="B65" s="4"/>
      <c r="C65" s="3" t="s">
        <v>76</v>
      </c>
      <c r="D65" s="3"/>
      <c r="E65" s="5">
        <v>1500</v>
      </c>
      <c r="F65" s="6"/>
      <c r="G65" s="5"/>
      <c r="H65" s="6"/>
      <c r="I65" s="5"/>
      <c r="J65" s="6"/>
      <c r="K65" s="5"/>
    </row>
    <row r="66" spans="1:11" s="13" customFormat="1" ht="12.75">
      <c r="A66" s="12"/>
      <c r="B66" s="4"/>
      <c r="C66" s="3" t="s">
        <v>77</v>
      </c>
      <c r="D66" s="3"/>
      <c r="E66" s="5">
        <v>0</v>
      </c>
      <c r="F66" s="6"/>
      <c r="G66" s="5"/>
      <c r="H66" s="6"/>
      <c r="I66" s="5"/>
      <c r="J66" s="6"/>
      <c r="K66" s="5"/>
    </row>
    <row r="67" spans="1:11" s="13" customFormat="1" ht="12.75">
      <c r="A67" s="12"/>
      <c r="B67" s="4"/>
      <c r="C67" s="3" t="s">
        <v>78</v>
      </c>
      <c r="D67" s="3"/>
      <c r="E67" s="5">
        <v>506</v>
      </c>
      <c r="F67" s="6"/>
      <c r="G67" s="5"/>
      <c r="H67" s="6"/>
      <c r="I67" s="5"/>
      <c r="J67" s="6"/>
      <c r="K67" s="5"/>
    </row>
    <row r="68" spans="1:11" s="13" customFormat="1" ht="12.75">
      <c r="A68" s="12"/>
      <c r="B68" s="4"/>
      <c r="C68" s="3"/>
      <c r="D68" s="3"/>
      <c r="E68" s="46">
        <f>SUM(E65:E67)</f>
        <v>2006</v>
      </c>
      <c r="F68" s="6"/>
      <c r="G68" s="5"/>
      <c r="H68" s="6"/>
      <c r="I68" s="5"/>
      <c r="J68" s="6"/>
      <c r="K68" s="5"/>
    </row>
    <row r="69" spans="1:11" s="13" customFormat="1" ht="12.75">
      <c r="A69" s="12"/>
      <c r="B69" s="4"/>
      <c r="C69" s="3"/>
      <c r="D69" s="3"/>
      <c r="E69" s="26"/>
      <c r="F69" s="6"/>
      <c r="G69" s="5"/>
      <c r="H69" s="6"/>
      <c r="I69" s="5"/>
      <c r="J69" s="6"/>
      <c r="K69" s="5"/>
    </row>
    <row r="70" spans="1:11" s="13" customFormat="1" ht="12.75">
      <c r="A70" s="12"/>
      <c r="B70" s="4"/>
      <c r="C70" s="3" t="s">
        <v>101</v>
      </c>
      <c r="D70" s="3"/>
      <c r="E70" s="5"/>
      <c r="F70" s="6"/>
      <c r="G70" s="5"/>
      <c r="H70" s="6"/>
      <c r="I70" s="5"/>
      <c r="J70" s="6"/>
      <c r="K70" s="5"/>
    </row>
    <row r="71" spans="1:11" s="13" customFormat="1" ht="12.75">
      <c r="A71" s="12"/>
      <c r="B71" s="4"/>
      <c r="C71" s="3"/>
      <c r="D71" s="3"/>
      <c r="E71" s="5"/>
      <c r="F71" s="6"/>
      <c r="G71" s="5"/>
      <c r="H71" s="6"/>
      <c r="I71" s="5"/>
      <c r="J71" s="6"/>
      <c r="K71" s="5"/>
    </row>
    <row r="72" spans="1:11" s="13" customFormat="1" ht="12.75">
      <c r="A72" s="12"/>
      <c r="B72" s="4"/>
      <c r="C72" s="3" t="s">
        <v>74</v>
      </c>
      <c r="D72" s="3"/>
      <c r="E72" s="5">
        <v>661</v>
      </c>
      <c r="F72" s="6"/>
      <c r="G72" s="5"/>
      <c r="H72" s="6"/>
      <c r="I72" s="5"/>
      <c r="J72" s="6"/>
      <c r="K72" s="5"/>
    </row>
    <row r="73" spans="1:11" s="13" customFormat="1" ht="12.75">
      <c r="A73" s="12"/>
      <c r="B73" s="4"/>
      <c r="C73" s="3"/>
      <c r="D73" s="3"/>
      <c r="E73" s="46">
        <f>SUM(E72)</f>
        <v>661</v>
      </c>
      <c r="F73" s="6"/>
      <c r="G73" s="5"/>
      <c r="H73" s="6"/>
      <c r="I73" s="5"/>
      <c r="J73" s="6"/>
      <c r="K73" s="5"/>
    </row>
    <row r="74" spans="1:11" s="13" customFormat="1" ht="12.75">
      <c r="A74" s="12"/>
      <c r="B74" s="4"/>
      <c r="C74" s="3"/>
      <c r="D74" s="3"/>
      <c r="E74" s="26"/>
      <c r="F74" s="6"/>
      <c r="G74" s="5"/>
      <c r="H74" s="6"/>
      <c r="I74" s="5"/>
      <c r="J74" s="6"/>
      <c r="K74" s="5"/>
    </row>
    <row r="75" spans="1:11" s="13" customFormat="1" ht="12.75">
      <c r="A75" s="12"/>
      <c r="B75" s="4"/>
      <c r="C75" s="3"/>
      <c r="D75" s="3"/>
      <c r="E75" s="26"/>
      <c r="F75" s="6"/>
      <c r="G75" s="5"/>
      <c r="H75" s="6"/>
      <c r="I75" s="5"/>
      <c r="J75" s="6"/>
      <c r="K75" s="5"/>
    </row>
    <row r="76" spans="1:11" s="13" customFormat="1" ht="12.75">
      <c r="A76" s="12"/>
      <c r="B76" s="4"/>
      <c r="C76" s="3" t="s">
        <v>54</v>
      </c>
      <c r="D76" s="3"/>
      <c r="E76" s="26">
        <f>SUM(E73)</f>
        <v>661</v>
      </c>
      <c r="F76" s="6"/>
      <c r="G76" s="5"/>
      <c r="H76" s="6"/>
      <c r="I76" s="5"/>
      <c r="J76" s="6"/>
      <c r="K76" s="5"/>
    </row>
    <row r="77" spans="1:11" s="13" customFormat="1" ht="12.75">
      <c r="A77" s="12"/>
      <c r="B77" s="4"/>
      <c r="C77" s="3" t="s">
        <v>100</v>
      </c>
      <c r="D77" s="3"/>
      <c r="E77" s="26">
        <f>SUM(E61+E68)</f>
        <v>43953</v>
      </c>
      <c r="F77" s="6"/>
      <c r="G77" s="5"/>
      <c r="H77" s="6"/>
      <c r="I77" s="5"/>
      <c r="J77" s="6"/>
      <c r="K77" s="5"/>
    </row>
    <row r="78" spans="1:11" s="13" customFormat="1" ht="13.5" thickBot="1">
      <c r="A78" s="12"/>
      <c r="B78" s="4"/>
      <c r="C78" s="47" t="s">
        <v>109</v>
      </c>
      <c r="D78" s="3"/>
      <c r="E78" s="48">
        <f>SUM(E76:E77)</f>
        <v>44614</v>
      </c>
      <c r="F78" s="6"/>
      <c r="G78" s="5"/>
      <c r="H78" s="6"/>
      <c r="I78" s="5"/>
      <c r="J78" s="6"/>
      <c r="K78" s="5"/>
    </row>
    <row r="79" spans="1:11" s="13" customFormat="1" ht="13.5" thickTop="1">
      <c r="A79" s="12"/>
      <c r="B79" s="4"/>
      <c r="C79" s="47"/>
      <c r="D79" s="3"/>
      <c r="E79" s="49"/>
      <c r="F79" s="6"/>
      <c r="G79" s="5"/>
      <c r="H79" s="6"/>
      <c r="I79" s="5"/>
      <c r="J79" s="6"/>
      <c r="K79" s="5"/>
    </row>
    <row r="80" ht="12.75">
      <c r="E80" s="26"/>
    </row>
    <row r="81" spans="1:2" ht="12.75">
      <c r="A81" s="12">
        <v>11</v>
      </c>
      <c r="B81" s="16" t="s">
        <v>95</v>
      </c>
    </row>
    <row r="82" ht="12.75">
      <c r="C82" s="3" t="s">
        <v>96</v>
      </c>
    </row>
    <row r="84" spans="1:2" ht="12.75">
      <c r="A84" s="12">
        <v>12</v>
      </c>
      <c r="B84" s="16" t="s">
        <v>79</v>
      </c>
    </row>
    <row r="85" ht="12.75">
      <c r="C85" s="3" t="s">
        <v>80</v>
      </c>
    </row>
    <row r="87" spans="1:2" ht="12.75">
      <c r="A87" s="12">
        <v>13</v>
      </c>
      <c r="B87" s="16" t="s">
        <v>81</v>
      </c>
    </row>
    <row r="88" ht="12.75">
      <c r="C88" s="3" t="s">
        <v>82</v>
      </c>
    </row>
    <row r="89" ht="12.75">
      <c r="C89" s="3" t="s">
        <v>97</v>
      </c>
    </row>
    <row r="90" ht="12.75">
      <c r="C90" s="3" t="s">
        <v>83</v>
      </c>
    </row>
    <row r="91" ht="12.75">
      <c r="C91" s="3" t="s">
        <v>221</v>
      </c>
    </row>
    <row r="93" spans="1:11" s="13" customFormat="1" ht="12.75">
      <c r="A93" s="12"/>
      <c r="B93" s="4" t="s">
        <v>11</v>
      </c>
      <c r="C93" s="3" t="s">
        <v>208</v>
      </c>
      <c r="D93" s="3"/>
      <c r="E93" s="5"/>
      <c r="F93" s="6"/>
      <c r="G93" s="5"/>
      <c r="H93" s="6"/>
      <c r="I93" s="5"/>
      <c r="J93" s="6"/>
      <c r="K93" s="5"/>
    </row>
    <row r="94" spans="1:11" s="13" customFormat="1" ht="12.75">
      <c r="A94" s="12"/>
      <c r="B94" s="4"/>
      <c r="C94" s="3" t="s">
        <v>110</v>
      </c>
      <c r="D94" s="3"/>
      <c r="E94" s="5"/>
      <c r="F94" s="6"/>
      <c r="G94" s="5"/>
      <c r="H94" s="6"/>
      <c r="I94" s="5"/>
      <c r="J94" s="6"/>
      <c r="K94" s="5"/>
    </row>
    <row r="95" spans="1:11" s="13" customFormat="1" ht="12.75">
      <c r="A95" s="12"/>
      <c r="B95" s="4"/>
      <c r="C95" s="3" t="s">
        <v>184</v>
      </c>
      <c r="D95" s="3"/>
      <c r="E95" s="5"/>
      <c r="F95" s="6"/>
      <c r="G95" s="5"/>
      <c r="H95" s="6"/>
      <c r="I95" s="5"/>
      <c r="J95" s="6"/>
      <c r="K95" s="5"/>
    </row>
    <row r="96" spans="1:11" s="13" customFormat="1" ht="12.75">
      <c r="A96" s="12"/>
      <c r="B96" s="4" t="s">
        <v>12</v>
      </c>
      <c r="C96" s="3" t="s">
        <v>169</v>
      </c>
      <c r="D96" s="3"/>
      <c r="E96" s="5"/>
      <c r="F96" s="6"/>
      <c r="G96" s="5"/>
      <c r="H96" s="6"/>
      <c r="I96" s="5"/>
      <c r="J96" s="6"/>
      <c r="K96" s="5"/>
    </row>
    <row r="97" spans="1:11" s="13" customFormat="1" ht="12.75">
      <c r="A97" s="12"/>
      <c r="B97" s="4"/>
      <c r="C97" s="3" t="s">
        <v>204</v>
      </c>
      <c r="D97" s="3"/>
      <c r="E97" s="5"/>
      <c r="F97" s="6"/>
      <c r="G97" s="5"/>
      <c r="H97" s="6"/>
      <c r="I97" s="5"/>
      <c r="J97" s="6"/>
      <c r="K97" s="5"/>
    </row>
    <row r="98" spans="1:11" s="13" customFormat="1" ht="12.75">
      <c r="A98" s="12"/>
      <c r="B98" s="4"/>
      <c r="C98" s="3" t="s">
        <v>203</v>
      </c>
      <c r="D98" s="3"/>
      <c r="E98" s="5"/>
      <c r="F98" s="6"/>
      <c r="G98" s="5"/>
      <c r="H98" s="6"/>
      <c r="I98" s="5"/>
      <c r="J98" s="6"/>
      <c r="K98" s="5"/>
    </row>
    <row r="99" spans="1:11" s="13" customFormat="1" ht="12.75">
      <c r="A99" s="12"/>
      <c r="B99" s="4" t="s">
        <v>14</v>
      </c>
      <c r="C99" s="3" t="s">
        <v>174</v>
      </c>
      <c r="D99" s="3"/>
      <c r="E99" s="5"/>
      <c r="F99" s="6"/>
      <c r="G99" s="5"/>
      <c r="H99" s="6"/>
      <c r="I99" s="5"/>
      <c r="J99" s="6"/>
      <c r="K99" s="5"/>
    </row>
    <row r="100" spans="1:11" s="13" customFormat="1" ht="12.75">
      <c r="A100" s="12"/>
      <c r="B100" s="4"/>
      <c r="C100" s="3" t="s">
        <v>209</v>
      </c>
      <c r="D100" s="3"/>
      <c r="E100" s="5"/>
      <c r="F100" s="6"/>
      <c r="G100" s="5"/>
      <c r="H100" s="6"/>
      <c r="I100" s="5"/>
      <c r="J100" s="6"/>
      <c r="K100" s="5"/>
    </row>
    <row r="101" spans="1:11" s="13" customFormat="1" ht="12.75">
      <c r="A101" s="12"/>
      <c r="B101" s="4"/>
      <c r="C101" s="3" t="s">
        <v>185</v>
      </c>
      <c r="D101" s="3"/>
      <c r="E101" s="5"/>
      <c r="F101" s="6"/>
      <c r="G101" s="5"/>
      <c r="H101" s="6"/>
      <c r="I101" s="5"/>
      <c r="J101" s="6"/>
      <c r="K101" s="5"/>
    </row>
    <row r="102" spans="1:11" s="13" customFormat="1" ht="12.75">
      <c r="A102" s="12"/>
      <c r="B102" s="4" t="s">
        <v>16</v>
      </c>
      <c r="C102" s="3" t="s">
        <v>172</v>
      </c>
      <c r="D102" s="3"/>
      <c r="E102" s="5"/>
      <c r="F102" s="6"/>
      <c r="G102" s="5"/>
      <c r="H102" s="6"/>
      <c r="I102" s="5"/>
      <c r="J102" s="6"/>
      <c r="K102" s="5"/>
    </row>
    <row r="103" spans="1:11" s="13" customFormat="1" ht="12.75">
      <c r="A103" s="12"/>
      <c r="B103" s="4"/>
      <c r="C103" s="3" t="s">
        <v>210</v>
      </c>
      <c r="D103" s="3"/>
      <c r="E103" s="5"/>
      <c r="F103" s="6"/>
      <c r="G103" s="5"/>
      <c r="H103" s="6"/>
      <c r="I103" s="5"/>
      <c r="J103" s="6"/>
      <c r="K103" s="5"/>
    </row>
    <row r="104" spans="1:11" s="13" customFormat="1" ht="12.75">
      <c r="A104" s="12"/>
      <c r="B104" s="4"/>
      <c r="C104" s="3" t="s">
        <v>194</v>
      </c>
      <c r="D104" s="3"/>
      <c r="E104" s="5"/>
      <c r="F104" s="6"/>
      <c r="G104" s="5"/>
      <c r="H104" s="6"/>
      <c r="I104" s="5"/>
      <c r="J104" s="6"/>
      <c r="K104" s="5"/>
    </row>
    <row r="105" spans="1:11" s="13" customFormat="1" ht="12.75">
      <c r="A105" s="12"/>
      <c r="B105" s="4" t="s">
        <v>18</v>
      </c>
      <c r="C105" s="3" t="s">
        <v>155</v>
      </c>
      <c r="D105" s="3"/>
      <c r="E105" s="5"/>
      <c r="F105" s="6"/>
      <c r="G105" s="5"/>
      <c r="H105" s="6"/>
      <c r="I105" s="5"/>
      <c r="J105" s="6"/>
      <c r="K105" s="5"/>
    </row>
    <row r="106" spans="1:11" s="13" customFormat="1" ht="12.75">
      <c r="A106" s="12"/>
      <c r="B106" s="4"/>
      <c r="C106" s="3" t="s">
        <v>156</v>
      </c>
      <c r="D106" s="3"/>
      <c r="E106" s="5"/>
      <c r="F106" s="6"/>
      <c r="G106" s="5"/>
      <c r="H106" s="6"/>
      <c r="I106" s="5"/>
      <c r="J106" s="6"/>
      <c r="K106" s="5"/>
    </row>
    <row r="107" spans="1:11" s="13" customFormat="1" ht="12.75">
      <c r="A107" s="12"/>
      <c r="B107" s="4"/>
      <c r="C107" s="3" t="s">
        <v>157</v>
      </c>
      <c r="D107" s="3"/>
      <c r="E107" s="5"/>
      <c r="F107" s="6"/>
      <c r="G107" s="5"/>
      <c r="H107" s="6"/>
      <c r="I107" s="5"/>
      <c r="J107" s="6"/>
      <c r="K107" s="5"/>
    </row>
    <row r="108" spans="1:11" s="13" customFormat="1" ht="12.75">
      <c r="A108" s="12"/>
      <c r="B108" s="4"/>
      <c r="C108" s="3" t="s">
        <v>215</v>
      </c>
      <c r="D108" s="3"/>
      <c r="E108" s="5"/>
      <c r="F108" s="6"/>
      <c r="G108" s="5"/>
      <c r="H108" s="6"/>
      <c r="I108" s="5"/>
      <c r="J108" s="6"/>
      <c r="K108" s="5"/>
    </row>
    <row r="109" spans="1:11" s="13" customFormat="1" ht="12.75">
      <c r="A109" s="12"/>
      <c r="B109" s="4"/>
      <c r="C109" s="3" t="s">
        <v>223</v>
      </c>
      <c r="D109" s="3"/>
      <c r="E109" s="5"/>
      <c r="F109" s="6"/>
      <c r="G109" s="5"/>
      <c r="H109" s="6"/>
      <c r="I109" s="5"/>
      <c r="J109" s="6"/>
      <c r="K109" s="5"/>
    </row>
    <row r="110" spans="1:11" s="13" customFormat="1" ht="12.75">
      <c r="A110" s="12"/>
      <c r="B110" s="4" t="s">
        <v>19</v>
      </c>
      <c r="C110" s="3" t="s">
        <v>173</v>
      </c>
      <c r="D110" s="3"/>
      <c r="E110" s="5"/>
      <c r="F110" s="6"/>
      <c r="G110" s="5"/>
      <c r="H110" s="6"/>
      <c r="I110" s="5"/>
      <c r="J110" s="6"/>
      <c r="K110" s="5"/>
    </row>
    <row r="111" spans="1:11" s="13" customFormat="1" ht="12.75">
      <c r="A111" s="12"/>
      <c r="B111" s="4"/>
      <c r="C111" s="3" t="s">
        <v>211</v>
      </c>
      <c r="D111" s="3"/>
      <c r="E111" s="5"/>
      <c r="F111" s="6"/>
      <c r="G111" s="5"/>
      <c r="H111" s="6"/>
      <c r="I111" s="5"/>
      <c r="J111" s="6"/>
      <c r="K111" s="5"/>
    </row>
    <row r="112" spans="1:11" s="13" customFormat="1" ht="12.75">
      <c r="A112" s="12"/>
      <c r="B112" s="4"/>
      <c r="C112" s="3" t="s">
        <v>186</v>
      </c>
      <c r="D112" s="3"/>
      <c r="E112" s="5"/>
      <c r="F112" s="6"/>
      <c r="G112" s="5"/>
      <c r="H112" s="6"/>
      <c r="I112" s="5"/>
      <c r="J112" s="6"/>
      <c r="K112" s="5"/>
    </row>
    <row r="113" spans="1:11" s="13" customFormat="1" ht="12.75">
      <c r="A113" s="12"/>
      <c r="B113" s="4"/>
      <c r="C113" s="3" t="s">
        <v>187</v>
      </c>
      <c r="D113" s="3"/>
      <c r="E113" s="5"/>
      <c r="F113" s="6"/>
      <c r="G113" s="5"/>
      <c r="H113" s="6"/>
      <c r="I113" s="5"/>
      <c r="J113" s="6"/>
      <c r="K113" s="5"/>
    </row>
    <row r="114" spans="1:11" s="13" customFormat="1" ht="12.75">
      <c r="A114" s="12"/>
      <c r="B114" s="4" t="s">
        <v>20</v>
      </c>
      <c r="C114" s="3" t="s">
        <v>191</v>
      </c>
      <c r="D114" s="3"/>
      <c r="E114" s="49"/>
      <c r="F114" s="6"/>
      <c r="G114" s="5"/>
      <c r="H114" s="6"/>
      <c r="I114" s="5"/>
      <c r="J114" s="6"/>
      <c r="K114" s="5"/>
    </row>
    <row r="115" spans="1:11" s="13" customFormat="1" ht="12.75">
      <c r="A115" s="12"/>
      <c r="B115" s="4" t="s">
        <v>190</v>
      </c>
      <c r="C115" s="3" t="s">
        <v>192</v>
      </c>
      <c r="D115" s="3"/>
      <c r="E115" s="49"/>
      <c r="F115" s="6"/>
      <c r="G115" s="5"/>
      <c r="H115" s="6"/>
      <c r="I115" s="5"/>
      <c r="J115" s="6"/>
      <c r="K115" s="5"/>
    </row>
    <row r="116" spans="1:11" s="13" customFormat="1" ht="12.75">
      <c r="A116" s="12"/>
      <c r="B116" s="4"/>
      <c r="C116" s="3" t="s">
        <v>193</v>
      </c>
      <c r="D116" s="3"/>
      <c r="E116" s="49"/>
      <c r="F116" s="6"/>
      <c r="G116" s="5"/>
      <c r="H116" s="6"/>
      <c r="I116" s="5"/>
      <c r="J116" s="6"/>
      <c r="K116" s="5"/>
    </row>
    <row r="117" spans="1:11" s="13" customFormat="1" ht="12.75">
      <c r="A117" s="12"/>
      <c r="B117" s="4"/>
      <c r="C117" s="3" t="s">
        <v>205</v>
      </c>
      <c r="D117" s="3"/>
      <c r="E117" s="49"/>
      <c r="F117" s="6"/>
      <c r="G117" s="5"/>
      <c r="H117" s="6"/>
      <c r="I117" s="5"/>
      <c r="J117" s="6"/>
      <c r="K117" s="5"/>
    </row>
    <row r="118" spans="1:11" s="13" customFormat="1" ht="12.75">
      <c r="A118" s="12"/>
      <c r="B118" s="4"/>
      <c r="C118" s="3"/>
      <c r="D118" s="3"/>
      <c r="E118" s="49"/>
      <c r="F118" s="6"/>
      <c r="G118" s="5"/>
      <c r="H118" s="6"/>
      <c r="I118" s="5"/>
      <c r="J118" s="6"/>
      <c r="K118" s="5"/>
    </row>
    <row r="119" spans="1:5" ht="12.75">
      <c r="A119" s="12">
        <v>14</v>
      </c>
      <c r="B119" s="16" t="s">
        <v>84</v>
      </c>
      <c r="E119" s="49"/>
    </row>
    <row r="120" ht="12.75">
      <c r="C120" s="3" t="s">
        <v>85</v>
      </c>
    </row>
    <row r="122" spans="1:2" ht="12.75">
      <c r="A122" s="12">
        <v>15</v>
      </c>
      <c r="B122" s="16" t="s">
        <v>86</v>
      </c>
    </row>
    <row r="123" spans="1:11" s="13" customFormat="1" ht="12.75">
      <c r="A123" s="12"/>
      <c r="B123" s="4"/>
      <c r="C123" s="3" t="s">
        <v>188</v>
      </c>
      <c r="D123" s="3"/>
      <c r="E123" s="5"/>
      <c r="F123" s="6"/>
      <c r="G123" s="5"/>
      <c r="H123" s="6"/>
      <c r="I123" s="5"/>
      <c r="J123" s="6"/>
      <c r="K123" s="5"/>
    </row>
    <row r="124" spans="1:11" s="13" customFormat="1" ht="12.75">
      <c r="A124" s="12"/>
      <c r="B124" s="4"/>
      <c r="C124" s="3" t="s">
        <v>212</v>
      </c>
      <c r="D124" s="3"/>
      <c r="E124" s="5"/>
      <c r="F124" s="6"/>
      <c r="G124" s="5"/>
      <c r="H124" s="6"/>
      <c r="I124" s="5"/>
      <c r="J124" s="6"/>
      <c r="K124" s="5"/>
    </row>
    <row r="125" spans="1:11" s="13" customFormat="1" ht="12.75">
      <c r="A125" s="12"/>
      <c r="B125" s="4"/>
      <c r="C125" s="3" t="s">
        <v>213</v>
      </c>
      <c r="D125" s="3"/>
      <c r="E125" s="5"/>
      <c r="F125" s="6"/>
      <c r="G125" s="5"/>
      <c r="H125" s="6"/>
      <c r="I125" s="5"/>
      <c r="J125" s="6"/>
      <c r="K125" s="5"/>
    </row>
    <row r="126" spans="1:11" s="43" customFormat="1" ht="12.75">
      <c r="A126" s="38"/>
      <c r="B126" s="39"/>
      <c r="C126" s="40"/>
      <c r="D126" s="40"/>
      <c r="E126" s="42"/>
      <c r="F126" s="41"/>
      <c r="G126" s="42"/>
      <c r="H126" s="41"/>
      <c r="I126" s="42"/>
      <c r="J126" s="41"/>
      <c r="K126" s="42"/>
    </row>
    <row r="127" spans="1:2" ht="12.75">
      <c r="A127" s="12">
        <v>16</v>
      </c>
      <c r="B127" s="16" t="s">
        <v>87</v>
      </c>
    </row>
    <row r="128" spans="1:11" s="13" customFormat="1" ht="12.75">
      <c r="A128" s="12"/>
      <c r="B128" s="4"/>
      <c r="C128" s="3" t="s">
        <v>152</v>
      </c>
      <c r="D128" s="3"/>
      <c r="E128" s="5"/>
      <c r="F128" s="6"/>
      <c r="G128" s="5"/>
      <c r="H128" s="6"/>
      <c r="I128" s="5"/>
      <c r="J128" s="6"/>
      <c r="K128" s="5"/>
    </row>
    <row r="129" spans="1:11" s="13" customFormat="1" ht="12.75">
      <c r="A129" s="12"/>
      <c r="B129" s="4"/>
      <c r="C129" s="3" t="s">
        <v>206</v>
      </c>
      <c r="D129" s="3"/>
      <c r="E129" s="5"/>
      <c r="F129" s="6"/>
      <c r="G129" s="5"/>
      <c r="H129" s="6"/>
      <c r="I129" s="5"/>
      <c r="J129" s="6"/>
      <c r="K129" s="5"/>
    </row>
    <row r="130" spans="1:11" s="13" customFormat="1" ht="12.75">
      <c r="A130" s="12"/>
      <c r="B130" s="4"/>
      <c r="C130" s="3" t="s">
        <v>153</v>
      </c>
      <c r="D130" s="3"/>
      <c r="E130" s="5"/>
      <c r="F130" s="6"/>
      <c r="G130" s="5"/>
      <c r="H130" s="6"/>
      <c r="I130" s="5"/>
      <c r="J130" s="6"/>
      <c r="K130" s="5"/>
    </row>
    <row r="131" spans="1:11" s="13" customFormat="1" ht="12.75">
      <c r="A131" s="12"/>
      <c r="B131" s="4"/>
      <c r="C131" s="3" t="s">
        <v>154</v>
      </c>
      <c r="D131" s="3"/>
      <c r="E131" s="5"/>
      <c r="F131" s="6"/>
      <c r="G131" s="5"/>
      <c r="H131" s="6"/>
      <c r="I131" s="5"/>
      <c r="J131" s="6"/>
      <c r="K131" s="5"/>
    </row>
    <row r="133" spans="1:2" ht="12.75">
      <c r="A133" s="12">
        <v>17</v>
      </c>
      <c r="B133" s="16" t="s">
        <v>164</v>
      </c>
    </row>
    <row r="134" ht="12.75">
      <c r="C134" s="3" t="s">
        <v>165</v>
      </c>
    </row>
    <row r="136" spans="1:2" ht="12.75">
      <c r="A136" s="12">
        <v>18</v>
      </c>
      <c r="B136" s="16" t="s">
        <v>66</v>
      </c>
    </row>
    <row r="137" ht="12.75">
      <c r="C137" s="3" t="s">
        <v>67</v>
      </c>
    </row>
    <row r="139" spans="1:2" ht="12.75">
      <c r="A139" s="12">
        <v>19</v>
      </c>
      <c r="B139" s="16" t="s">
        <v>88</v>
      </c>
    </row>
    <row r="140" spans="1:11" s="13" customFormat="1" ht="12.75">
      <c r="A140" s="12"/>
      <c r="B140" s="4"/>
      <c r="C140" s="3" t="s">
        <v>176</v>
      </c>
      <c r="D140" s="3"/>
      <c r="E140" s="5"/>
      <c r="F140" s="6"/>
      <c r="G140" s="5"/>
      <c r="H140" s="6"/>
      <c r="I140" s="5"/>
      <c r="J140" s="6"/>
      <c r="K140" s="5"/>
    </row>
    <row r="141" spans="1:11" s="13" customFormat="1" ht="12.75">
      <c r="A141" s="12"/>
      <c r="B141" s="4"/>
      <c r="C141" s="3" t="s">
        <v>175</v>
      </c>
      <c r="D141" s="3"/>
      <c r="E141" s="5"/>
      <c r="F141" s="6"/>
      <c r="G141" s="5"/>
      <c r="H141" s="6"/>
      <c r="I141" s="5"/>
      <c r="J141" s="6"/>
      <c r="K141" s="5"/>
    </row>
    <row r="142" spans="1:11" s="13" customFormat="1" ht="12.75">
      <c r="A142" s="12"/>
      <c r="B142" s="4"/>
      <c r="C142" s="3" t="s">
        <v>189</v>
      </c>
      <c r="D142" s="3"/>
      <c r="E142" s="5"/>
      <c r="F142" s="6"/>
      <c r="G142" s="5"/>
      <c r="H142" s="6"/>
      <c r="I142" s="5"/>
      <c r="J142" s="6"/>
      <c r="K142" s="5"/>
    </row>
    <row r="144" spans="1:2" ht="12.75">
      <c r="A144" s="12">
        <v>20</v>
      </c>
      <c r="B144" s="16" t="s">
        <v>89</v>
      </c>
    </row>
    <row r="145" spans="2:3" ht="12.75">
      <c r="B145" s="4" t="s">
        <v>11</v>
      </c>
      <c r="C145" s="3" t="s">
        <v>90</v>
      </c>
    </row>
    <row r="146" ht="12.75">
      <c r="C146" s="3" t="s">
        <v>91</v>
      </c>
    </row>
    <row r="148" spans="2:3" ht="12.75">
      <c r="B148" s="4" t="s">
        <v>12</v>
      </c>
      <c r="C148" s="3" t="s">
        <v>98</v>
      </c>
    </row>
    <row r="149" ht="12.75">
      <c r="C149" s="3" t="s">
        <v>91</v>
      </c>
    </row>
    <row r="151" spans="1:2" ht="12.75">
      <c r="A151" s="12">
        <v>21</v>
      </c>
      <c r="B151" s="16" t="s">
        <v>92</v>
      </c>
    </row>
    <row r="152" ht="12.75">
      <c r="C152" s="3" t="s">
        <v>93</v>
      </c>
    </row>
  </sheetData>
  <printOptions/>
  <pageMargins left="0.75" right="0.75" top="1.16" bottom="1" header="0.5" footer="0.5"/>
  <pageSetup horizontalDpi="300" verticalDpi="300" orientation="portrait" scale="8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2" manualBreakCount="2">
    <brk id="61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2002-02-28T09:06:27Z</cp:lastPrinted>
  <dcterms:created xsi:type="dcterms:W3CDTF">2001-04-19T05:44:40Z</dcterms:created>
  <dcterms:modified xsi:type="dcterms:W3CDTF">2002-02-28T03:57:26Z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